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<sst xmlns="http://schemas.openxmlformats.org/spreadsheetml/2006/main" count="641" uniqueCount="112">
  <si>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</si>
  <si>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</si>
  <si>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</si>
  <si>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</si>
  <si>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</si>
  <si>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</si>
  <si>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</si>
  <si>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</si>
  <si>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</si>
  <si>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</si>
  <si>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</si>
  <si>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</si>
  <si>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</si>
  <si>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</si>
  <si>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</si>
  <si>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</si>
  <si>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</si>
  <si>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</si>
  <si>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</si>
  <si>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</si>
  <si>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</si>
  <si>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</si>
  <si>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</si>
  <si>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</si>
  <si>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</si>
  <si>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</si>
  <si>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</si>
  <si>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</si>
  <si>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</si>
  <si>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</si>
  <si>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</si>
  <si>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</si>
  <si>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</si>
  <si>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</si>
  <si>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</si>
  <si>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</si>
  <si>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</si>
  <si>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</si>
  <si>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</si>
  <si>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</si>
  <si>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</si>
  <si>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</si>
  <si>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</si>
  <si>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</si>
  <si>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</si>
  <si>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</si>
  <si>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</si>
  <si>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</si>
  <si>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</si>
  <si>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</si>
  <si>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</si>
  <si>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</si>
  <si>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</si>
  <si>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</si>
  <si>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</si>
  <si>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</si>
  <si>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</si>
  <si>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</si>
  <si>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</si>
  <si>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</si>
  <si>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</si>
  <si>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</si>
  <si>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</si>
  <si>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</si>
  <si>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</si>
  <si>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</si>
  <si>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</si>
  <si>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</si>
  <si>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</si>
  <si>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</si>
  <si>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</si>
  <si>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</si>
  <si>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</si>
  <si>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</si>
  <si>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</si>
  <si>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</si>
  <si>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</si>
  <si>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</si>
  <si>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</si>
  <si>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</si>
  <si>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</si>
  <si>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</si>
  <si>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</si>
  <si>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</si>
  <si>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</si>
  <si>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</si>
  <si>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</si>
  <si>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</si>
  <si>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</si>
  <si>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</si>
  <si>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</si>
  <si>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</si>
  <si>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</si>
  <si>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</si>
  <si>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</si>
  <si>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IN LUNA IULIE 2023</t>
  </si>
  <si>
    <t>SITUATIA CONSUMULUI DE MEDICAMENTE PENTRU PENSIONARI CU PENSII&lt;= 1608 LEI IULIE 2023</t>
  </si>
  <si>
    <t>SITUATIA CONSUMULUI DE MEDICAMENTE COST VOLUM PENTRU PENSIONARI  PANA LA 1608 LEI IULIE 2023</t>
  </si>
  <si>
    <t>SITUATIA CONSUMULUI DE MEDICAMENTE PENTRU UCRAINIENI OUG15/2022 IULIE 2023</t>
  </si>
  <si>
    <t>SITUATIA CONSUMULUI DE MEDICAMENTE PENTRU DIABET   LUNA IULIE 2023</t>
  </si>
  <si>
    <t>SITUATIA CONSUMULUI DE MEDICAMENTE PENTRU INSULINE LUNA IULIE 2023</t>
  </si>
  <si>
    <t>SITUATIA CONSUMULUI DE MEDICAMENTE LA  DIABET SI INSULINE IULIE 2023</t>
  </si>
  <si>
    <t>SITUATIA CONSUMULUI LA TESTE PENTRU LUNA IULIE 2023</t>
  </si>
  <si>
    <t>SITUATIA CONSUMULUI DE MEDICAMENTE PENTRU PNS COST VOLUM   LUNA IULIE 2023</t>
  </si>
  <si>
    <t>SITUATIA CONSUMULUI DE MEDICAMENTE PENTRU MUCOVISCIDOZA  COST VOLUM   LUNA IULIE 2023</t>
  </si>
  <si>
    <t>SITUATIA CONSUMULUI DE MEDICAMENTE PENTRU ONCOLOGIE LUNA IULIE 2023</t>
  </si>
  <si>
    <t>SITUATIA CONSUMULUI DE MEDICAMENTE LA STARI POSTTRANSPLANT IULIE 2023</t>
  </si>
  <si>
    <t>SITUATIA CONSUMULUI DE MEDICAMENTE PENTRU SCLEROZA LUNA IULIE  2023</t>
  </si>
  <si>
    <t>SITUATIA CONSUMULUI DE MEDIC. PENTRU UNICE COST VOLUM   LUNA IULIE 2023</t>
  </si>
  <si>
    <t>SITUATIA CONSUMULUI DE MEDICAMENTE LA fibroza pulmonara IULIE 2023</t>
  </si>
  <si>
    <t>SITUATIA CONSUMULUI DE MEDICAMENTE LA AMIOTROPIE SPINALA CRONICA IULIE 2023</t>
  </si>
  <si>
    <t>SITUATIA CONSUMULUI DE MEDICAMENTE LA STARI MUCOVISCIDOZA IULIE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</si>
</sst>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E266"/>
  <sheetViews>
    <sheetView tabSelected="1" workbookViewId="0" topLeftCell="M4">
      <selection activeCell="AA20" sqref="AA2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1" width="12.140625" style="0" customWidth="1"/>
    <col min="12" max="12" width="14.140625" style="0" bestFit="1" customWidth="1"/>
    <col min="13" max="13" width="14.28125" style="0" bestFit="1" customWidth="1"/>
    <col min="14" max="14" width="15.57421875" style="0" bestFit="1" customWidth="1"/>
    <col min="15" max="15" width="16.8515625" style="0" customWidth="1"/>
    <col min="16" max="16" width="15.57421875" style="0" customWidth="1"/>
    <col min="17" max="17" width="15.57421875" style="0" bestFit="1" customWidth="1"/>
    <col min="18" max="18" width="17.28125" style="0" bestFit="1" customWidth="1"/>
    <col min="19" max="19" width="16.00390625" style="0" bestFit="1" customWidth="1"/>
    <col min="20" max="20" width="18.421875" style="0" bestFit="1" customWidth="1"/>
    <col min="21" max="21" width="18.421875" style="11" bestFit="1" customWidth="1"/>
    <col min="22" max="22" width="10.140625" style="68" bestFit="1" customWidth="1"/>
    <col min="23" max="24" width="11.7109375" style="68" bestFit="1" customWidth="1"/>
    <col min="25" max="25" width="10.140625" style="68" bestFit="1" customWidth="1"/>
    <col min="26" max="29" width="9.140625" style="68" customWidth="1"/>
    <col min="30" max="135" width="9.140625" style="4" customWidth="1"/>
  </cols>
  <sheetData>
    <row r="3" spans="2:21" ht="15.75">
      <c r="B3" s="85" t="s">
        <v>95</v>
      </c>
      <c r="C3" s="85"/>
      <c r="D3" s="85"/>
      <c r="E3" s="85"/>
      <c r="F3" s="85"/>
      <c r="G3" s="85"/>
      <c r="H3" s="85"/>
      <c r="I3" s="85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</row>
    <row r="4" spans="1:21" ht="31.5">
      <c r="A4" s="44" t="s">
        <v>0</v>
      </c>
      <c r="B4" s="45" t="s">
        <v>1</v>
      </c>
      <c r="C4" s="46" t="s">
        <v>2</v>
      </c>
      <c r="D4" s="46" t="s">
        <v>3</v>
      </c>
      <c r="E4" s="46"/>
      <c r="F4" s="46" t="s">
        <v>4</v>
      </c>
      <c r="G4" s="46" t="s">
        <v>5</v>
      </c>
      <c r="H4" s="46" t="s">
        <v>40</v>
      </c>
      <c r="I4" s="47" t="s">
        <v>42</v>
      </c>
      <c r="J4" s="46" t="s">
        <v>43</v>
      </c>
      <c r="K4" s="46" t="s">
        <v>80</v>
      </c>
      <c r="L4" s="46" t="s">
        <v>47</v>
      </c>
      <c r="M4" s="46" t="s">
        <v>44</v>
      </c>
      <c r="N4" s="46" t="s">
        <v>45</v>
      </c>
      <c r="O4" s="46" t="s">
        <v>50</v>
      </c>
      <c r="P4" s="46" t="s">
        <v>48</v>
      </c>
      <c r="Q4" s="46" t="s">
        <v>46</v>
      </c>
      <c r="R4" s="46" t="s">
        <v>49</v>
      </c>
      <c r="S4" s="46" t="s">
        <v>52</v>
      </c>
      <c r="T4" s="48" t="s">
        <v>38</v>
      </c>
      <c r="U4" s="47" t="s">
        <v>51</v>
      </c>
    </row>
    <row r="5" spans="1:24" ht="15.75">
      <c r="A5" s="49">
        <v>1</v>
      </c>
      <c r="B5" s="50" t="s">
        <v>6</v>
      </c>
      <c r="C5" s="21">
        <v>43511.98</v>
      </c>
      <c r="D5" s="21">
        <v>58417.04</v>
      </c>
      <c r="E5" s="21">
        <f>F5+G5+S5</f>
        <v>185247.47</v>
      </c>
      <c r="F5" s="21">
        <v>51872.18</v>
      </c>
      <c r="G5" s="21">
        <v>2783.38</v>
      </c>
      <c r="H5" s="21">
        <v>6967.13</v>
      </c>
      <c r="I5" s="22">
        <v>1135.56</v>
      </c>
      <c r="J5" s="21"/>
      <c r="K5" s="21"/>
      <c r="L5" s="21"/>
      <c r="M5" s="21"/>
      <c r="N5" s="21">
        <v>104872.86</v>
      </c>
      <c r="O5" s="21">
        <v>5440.41</v>
      </c>
      <c r="P5" s="21">
        <v>11692.13</v>
      </c>
      <c r="Q5" s="21">
        <v>1561.92</v>
      </c>
      <c r="R5" s="21">
        <v>5889.03</v>
      </c>
      <c r="S5" s="51">
        <f>I5+J5+K5+L5+M5+N5+O5+P5+Q5+R5</f>
        <v>130591.91</v>
      </c>
      <c r="T5" s="61">
        <f aca="true" t="shared" si="0" ref="T5:T35">C5+D5+F5+G5+H5+S5</f>
        <v>294143.62</v>
      </c>
      <c r="U5" s="75">
        <f>T5-S5</f>
        <v>163551.71</v>
      </c>
      <c r="X5" s="81"/>
    </row>
    <row r="6" spans="1:24" ht="15.75">
      <c r="A6" s="49">
        <v>2</v>
      </c>
      <c r="B6" s="50" t="s">
        <v>7</v>
      </c>
      <c r="C6" s="21">
        <v>21734.6</v>
      </c>
      <c r="D6" s="21">
        <v>30448.09</v>
      </c>
      <c r="E6" s="21">
        <f aca="true" t="shared" si="1" ref="E6:E35">F6+G6+S6</f>
        <v>15157.88</v>
      </c>
      <c r="F6" s="21">
        <v>11358.63</v>
      </c>
      <c r="G6" s="21">
        <v>3799.25</v>
      </c>
      <c r="H6" s="21">
        <v>2932.81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51">
        <f aca="true" t="shared" si="2" ref="S6:S35">I6+J6+K6+L6+M6+N6+O6+P6+Q6+R6</f>
        <v>0</v>
      </c>
      <c r="T6" s="61">
        <f t="shared" si="0"/>
        <v>70273.38</v>
      </c>
      <c r="U6" s="75">
        <f aca="true" t="shared" si="3" ref="U6:U35">T6-S6</f>
        <v>70273.38</v>
      </c>
      <c r="X6" s="81"/>
    </row>
    <row r="7" spans="1:24" ht="15.75">
      <c r="A7" s="49">
        <v>3</v>
      </c>
      <c r="B7" s="50" t="s">
        <v>8</v>
      </c>
      <c r="C7" s="21">
        <v>19072.24</v>
      </c>
      <c r="D7" s="21">
        <v>21765.08</v>
      </c>
      <c r="E7" s="21">
        <f t="shared" si="1"/>
        <v>12428.09</v>
      </c>
      <c r="F7" s="21">
        <v>11254.73</v>
      </c>
      <c r="G7" s="21">
        <v>1173.36</v>
      </c>
      <c r="H7" s="21">
        <v>4081.58</v>
      </c>
      <c r="I7" s="22"/>
      <c r="J7" s="21"/>
      <c r="K7" s="21"/>
      <c r="L7" s="21"/>
      <c r="M7" s="21"/>
      <c r="N7" s="21"/>
      <c r="O7" s="21"/>
      <c r="P7" s="21"/>
      <c r="Q7" s="21"/>
      <c r="R7" s="21"/>
      <c r="S7" s="51">
        <f t="shared" si="2"/>
        <v>0</v>
      </c>
      <c r="T7" s="61">
        <f t="shared" si="0"/>
        <v>57346.990000000005</v>
      </c>
      <c r="U7" s="75">
        <f t="shared" si="3"/>
        <v>57346.990000000005</v>
      </c>
      <c r="X7" s="81"/>
    </row>
    <row r="8" spans="1:24" ht="15.75">
      <c r="A8" s="49">
        <v>4</v>
      </c>
      <c r="B8" s="50" t="s">
        <v>9</v>
      </c>
      <c r="C8" s="21">
        <v>24424.04</v>
      </c>
      <c r="D8" s="21">
        <v>31548.53</v>
      </c>
      <c r="E8" s="21">
        <f t="shared" si="1"/>
        <v>83882.6</v>
      </c>
      <c r="F8" s="21">
        <v>68729.09</v>
      </c>
      <c r="G8" s="22">
        <v>1937.6</v>
      </c>
      <c r="H8" s="21">
        <v>3984.81</v>
      </c>
      <c r="I8" s="22"/>
      <c r="L8" s="21"/>
      <c r="M8" s="21"/>
      <c r="N8" s="21">
        <v>6532.3</v>
      </c>
      <c r="O8" s="21"/>
      <c r="P8" s="21">
        <v>4455.74</v>
      </c>
      <c r="Q8" s="21"/>
      <c r="R8" s="21">
        <v>2227.87</v>
      </c>
      <c r="S8" s="51">
        <f t="shared" si="2"/>
        <v>13215.91</v>
      </c>
      <c r="T8" s="61">
        <f t="shared" si="0"/>
        <v>143839.98</v>
      </c>
      <c r="U8" s="75">
        <f t="shared" si="3"/>
        <v>130624.07</v>
      </c>
      <c r="X8" s="81"/>
    </row>
    <row r="9" spans="1:24" ht="15.75">
      <c r="A9" s="49">
        <v>5</v>
      </c>
      <c r="B9" s="50" t="s">
        <v>10</v>
      </c>
      <c r="C9" s="21">
        <v>63551.03</v>
      </c>
      <c r="D9" s="21">
        <v>82915.26</v>
      </c>
      <c r="E9" s="21">
        <f t="shared" si="1"/>
        <v>358917.4</v>
      </c>
      <c r="F9" s="21">
        <v>310611.19</v>
      </c>
      <c r="G9" s="21">
        <v>7011.61</v>
      </c>
      <c r="H9" s="21">
        <v>9239.55</v>
      </c>
      <c r="I9" s="22">
        <v>1966.8</v>
      </c>
      <c r="J9" s="21"/>
      <c r="K9" s="21"/>
      <c r="L9" s="21"/>
      <c r="M9" s="21">
        <v>6683.61</v>
      </c>
      <c r="N9" s="21">
        <v>20866.15</v>
      </c>
      <c r="O9" s="21"/>
      <c r="P9" s="21">
        <v>9550.17</v>
      </c>
      <c r="Q9" s="21"/>
      <c r="R9" s="21">
        <v>2227.87</v>
      </c>
      <c r="S9" s="51">
        <f t="shared" si="2"/>
        <v>41294.600000000006</v>
      </c>
      <c r="T9" s="61">
        <f t="shared" si="0"/>
        <v>514623.24</v>
      </c>
      <c r="U9" s="75">
        <f t="shared" si="3"/>
        <v>473328.64</v>
      </c>
      <c r="X9" s="81"/>
    </row>
    <row r="10" spans="1:24" ht="15" customHeight="1">
      <c r="A10" s="49">
        <v>6</v>
      </c>
      <c r="B10" s="50" t="s">
        <v>53</v>
      </c>
      <c r="C10" s="21">
        <v>66776.04</v>
      </c>
      <c r="D10" s="21">
        <v>101468.65</v>
      </c>
      <c r="E10" s="21">
        <f t="shared" si="1"/>
        <v>68999.81999999999</v>
      </c>
      <c r="F10" s="21">
        <v>58631.04</v>
      </c>
      <c r="G10" s="21">
        <v>3375.91</v>
      </c>
      <c r="H10" s="21">
        <v>11077.62</v>
      </c>
      <c r="I10" s="22">
        <v>567.79</v>
      </c>
      <c r="J10" s="21"/>
      <c r="K10" s="21"/>
      <c r="L10" s="21"/>
      <c r="M10" s="21"/>
      <c r="N10" s="21">
        <v>6425.08</v>
      </c>
      <c r="O10" s="21"/>
      <c r="P10" s="21"/>
      <c r="Q10" s="21"/>
      <c r="R10" s="21"/>
      <c r="S10" s="51">
        <f t="shared" si="2"/>
        <v>6992.87</v>
      </c>
      <c r="T10" s="61">
        <f t="shared" si="0"/>
        <v>248322.13</v>
      </c>
      <c r="U10" s="75">
        <f t="shared" si="3"/>
        <v>241329.26</v>
      </c>
      <c r="X10" s="81"/>
    </row>
    <row r="11" spans="1:24" ht="15.75">
      <c r="A11" s="49">
        <v>7</v>
      </c>
      <c r="B11" s="50" t="s">
        <v>11</v>
      </c>
      <c r="C11" s="21">
        <v>25149.12</v>
      </c>
      <c r="D11" s="21">
        <v>19045.17</v>
      </c>
      <c r="E11" s="21">
        <f t="shared" si="1"/>
        <v>95909.21</v>
      </c>
      <c r="F11" s="21">
        <v>48369.3</v>
      </c>
      <c r="G11" s="21">
        <v>1087.97</v>
      </c>
      <c r="H11" s="21">
        <v>1468.28</v>
      </c>
      <c r="I11" s="22">
        <v>4046.2</v>
      </c>
      <c r="J11" s="21"/>
      <c r="K11" s="21"/>
      <c r="L11" s="21">
        <v>9325.07</v>
      </c>
      <c r="M11" s="21"/>
      <c r="N11" s="21">
        <v>10485.61</v>
      </c>
      <c r="O11" s="21">
        <v>4803</v>
      </c>
      <c r="P11" s="21">
        <v>4732.13</v>
      </c>
      <c r="Q11" s="21"/>
      <c r="R11" s="21">
        <v>13059.93</v>
      </c>
      <c r="S11" s="51">
        <f t="shared" si="2"/>
        <v>46451.94</v>
      </c>
      <c r="T11" s="61">
        <f t="shared" si="0"/>
        <v>141571.78</v>
      </c>
      <c r="U11" s="75">
        <f t="shared" si="3"/>
        <v>95119.84</v>
      </c>
      <c r="X11" s="81"/>
    </row>
    <row r="12" spans="1:24" ht="15.75">
      <c r="A12" s="49">
        <v>8</v>
      </c>
      <c r="B12" s="50" t="s">
        <v>12</v>
      </c>
      <c r="C12" s="21">
        <v>19996.6</v>
      </c>
      <c r="D12" s="23">
        <v>39452.1</v>
      </c>
      <c r="E12" s="21">
        <f t="shared" si="1"/>
        <v>32195.16</v>
      </c>
      <c r="F12" s="21">
        <v>30336.34</v>
      </c>
      <c r="G12" s="21">
        <v>1858.82</v>
      </c>
      <c r="H12" s="21">
        <v>3284.91</v>
      </c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51">
        <f t="shared" si="2"/>
        <v>0</v>
      </c>
      <c r="T12" s="61">
        <f t="shared" si="0"/>
        <v>94928.77</v>
      </c>
      <c r="U12" s="75">
        <f t="shared" si="3"/>
        <v>94928.77</v>
      </c>
      <c r="X12" s="81"/>
    </row>
    <row r="13" spans="1:24" ht="15.75">
      <c r="A13" s="49">
        <v>9</v>
      </c>
      <c r="B13" s="50" t="s">
        <v>13</v>
      </c>
      <c r="C13" s="21">
        <v>30796.17</v>
      </c>
      <c r="D13" s="21">
        <v>48369.44</v>
      </c>
      <c r="E13" s="21">
        <f t="shared" si="1"/>
        <v>37738.33</v>
      </c>
      <c r="F13" s="21">
        <v>26925.24</v>
      </c>
      <c r="G13" s="21">
        <v>1911.99</v>
      </c>
      <c r="H13" s="21">
        <v>6448.76</v>
      </c>
      <c r="I13" s="22"/>
      <c r="J13" s="21"/>
      <c r="K13" s="21">
        <v>6095.34</v>
      </c>
      <c r="L13" s="21">
        <v>2805.76</v>
      </c>
      <c r="M13" s="21"/>
      <c r="N13" s="21"/>
      <c r="O13" s="21"/>
      <c r="P13" s="21"/>
      <c r="Q13" s="21"/>
      <c r="R13" s="21"/>
      <c r="S13" s="51">
        <f t="shared" si="2"/>
        <v>8901.1</v>
      </c>
      <c r="T13" s="61">
        <f t="shared" si="0"/>
        <v>123352.70000000001</v>
      </c>
      <c r="U13" s="75">
        <f t="shared" si="3"/>
        <v>114451.6</v>
      </c>
      <c r="X13" s="81"/>
    </row>
    <row r="14" spans="1:24" ht="15.75">
      <c r="A14" s="49">
        <v>10</v>
      </c>
      <c r="B14" s="50" t="s">
        <v>14</v>
      </c>
      <c r="C14" s="21">
        <v>15234.22</v>
      </c>
      <c r="D14" s="21">
        <v>17706.11</v>
      </c>
      <c r="E14" s="21">
        <f t="shared" si="1"/>
        <v>8360.82</v>
      </c>
      <c r="F14" s="21">
        <v>6718.82</v>
      </c>
      <c r="G14" s="21">
        <v>1642</v>
      </c>
      <c r="H14" s="21">
        <v>1683.98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51">
        <f t="shared" si="2"/>
        <v>0</v>
      </c>
      <c r="T14" s="61">
        <f t="shared" si="0"/>
        <v>42985.130000000005</v>
      </c>
      <c r="U14" s="75">
        <f t="shared" si="3"/>
        <v>42985.130000000005</v>
      </c>
      <c r="X14" s="81"/>
    </row>
    <row r="15" spans="1:24" ht="15.75">
      <c r="A15" s="49">
        <v>11</v>
      </c>
      <c r="B15" s="50" t="s">
        <v>15</v>
      </c>
      <c r="C15" s="21">
        <v>59777.65</v>
      </c>
      <c r="D15" s="21">
        <v>68654.06</v>
      </c>
      <c r="E15" s="21">
        <f t="shared" si="1"/>
        <v>53566.99</v>
      </c>
      <c r="F15" s="21">
        <v>36432.35</v>
      </c>
      <c r="G15" s="21">
        <v>9819.32</v>
      </c>
      <c r="H15" s="21">
        <v>5333.96</v>
      </c>
      <c r="I15" s="22"/>
      <c r="J15" s="21"/>
      <c r="K15" s="21"/>
      <c r="L15" s="21">
        <v>7315.32</v>
      </c>
      <c r="M15" s="21"/>
      <c r="N15" s="21"/>
      <c r="O15" s="21"/>
      <c r="P15" s="21"/>
      <c r="Q15" s="21"/>
      <c r="R15" s="21"/>
      <c r="S15" s="51">
        <f t="shared" si="2"/>
        <v>7315.32</v>
      </c>
      <c r="T15" s="61">
        <f t="shared" si="0"/>
        <v>187332.66</v>
      </c>
      <c r="U15" s="75">
        <f t="shared" si="3"/>
        <v>180017.34</v>
      </c>
      <c r="X15" s="81"/>
    </row>
    <row r="16" spans="1:24" ht="15.75">
      <c r="A16" s="49">
        <v>12</v>
      </c>
      <c r="B16" s="50" t="s">
        <v>16</v>
      </c>
      <c r="C16" s="21">
        <v>16606.56</v>
      </c>
      <c r="D16" s="21">
        <v>18553.35</v>
      </c>
      <c r="E16" s="21">
        <f t="shared" si="1"/>
        <v>13352.859999999999</v>
      </c>
      <c r="F16" s="21">
        <v>11329.88</v>
      </c>
      <c r="G16" s="21">
        <v>2022.98</v>
      </c>
      <c r="H16" s="21">
        <v>2483.32</v>
      </c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51">
        <f t="shared" si="2"/>
        <v>0</v>
      </c>
      <c r="T16" s="61">
        <f t="shared" si="0"/>
        <v>50996.090000000004</v>
      </c>
      <c r="U16" s="75">
        <f t="shared" si="3"/>
        <v>50996.090000000004</v>
      </c>
      <c r="X16" s="81"/>
    </row>
    <row r="17" spans="1:24" ht="15.75">
      <c r="A17" s="49">
        <v>13</v>
      </c>
      <c r="B17" s="50" t="s">
        <v>17</v>
      </c>
      <c r="C17" s="21">
        <v>10968.68</v>
      </c>
      <c r="D17" s="21">
        <v>15141.95</v>
      </c>
      <c r="E17" s="21">
        <f t="shared" si="1"/>
        <v>2771.88</v>
      </c>
      <c r="F17" s="21">
        <v>2122.52</v>
      </c>
      <c r="G17" s="21">
        <v>649.36</v>
      </c>
      <c r="H17" s="21">
        <v>2536.31</v>
      </c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51">
        <f t="shared" si="2"/>
        <v>0</v>
      </c>
      <c r="T17" s="61">
        <f t="shared" si="0"/>
        <v>31418.820000000003</v>
      </c>
      <c r="U17" s="75">
        <f t="shared" si="3"/>
        <v>31418.820000000003</v>
      </c>
      <c r="X17" s="81"/>
    </row>
    <row r="18" spans="1:24" ht="15.75">
      <c r="A18" s="49">
        <v>14</v>
      </c>
      <c r="B18" s="50" t="s">
        <v>18</v>
      </c>
      <c r="C18" s="21">
        <v>20319.96</v>
      </c>
      <c r="D18" s="21">
        <v>17760.05</v>
      </c>
      <c r="E18" s="21">
        <f t="shared" si="1"/>
        <v>32849.61</v>
      </c>
      <c r="F18" s="21">
        <v>27000.41</v>
      </c>
      <c r="G18" s="21">
        <v>150.64</v>
      </c>
      <c r="H18" s="21">
        <v>2911.86</v>
      </c>
      <c r="I18" s="22"/>
      <c r="J18" s="21"/>
      <c r="K18" s="21"/>
      <c r="L18" s="21"/>
      <c r="M18" s="21"/>
      <c r="N18" s="21"/>
      <c r="O18" s="21"/>
      <c r="P18" s="21">
        <v>5698.56</v>
      </c>
      <c r="Q18" s="21"/>
      <c r="R18" s="21"/>
      <c r="S18" s="51">
        <f t="shared" si="2"/>
        <v>5698.56</v>
      </c>
      <c r="T18" s="61">
        <f t="shared" si="0"/>
        <v>73841.48</v>
      </c>
      <c r="U18" s="75">
        <f t="shared" si="3"/>
        <v>68142.92</v>
      </c>
      <c r="X18" s="81"/>
    </row>
    <row r="19" spans="1:135" s="66" customFormat="1" ht="15.75">
      <c r="A19" s="49">
        <v>15</v>
      </c>
      <c r="B19" s="50" t="s">
        <v>19</v>
      </c>
      <c r="C19" s="21">
        <v>47750.82</v>
      </c>
      <c r="D19" s="21">
        <v>67972.07</v>
      </c>
      <c r="E19" s="21">
        <f t="shared" si="1"/>
        <v>80118.77</v>
      </c>
      <c r="F19" s="21">
        <v>74677.31</v>
      </c>
      <c r="G19" s="21">
        <v>3024.33</v>
      </c>
      <c r="H19" s="21">
        <v>6425.35</v>
      </c>
      <c r="I19" s="21">
        <v>189.26</v>
      </c>
      <c r="J19" s="21"/>
      <c r="K19" s="21"/>
      <c r="L19" s="21"/>
      <c r="M19" s="21"/>
      <c r="N19" s="21">
        <v>2227.87</v>
      </c>
      <c r="O19" s="21"/>
      <c r="P19" s="21"/>
      <c r="Q19" s="21"/>
      <c r="R19" s="21"/>
      <c r="S19" s="51">
        <f t="shared" si="2"/>
        <v>2417.13</v>
      </c>
      <c r="T19" s="61">
        <f t="shared" si="0"/>
        <v>202267.01</v>
      </c>
      <c r="U19" s="75">
        <f t="shared" si="3"/>
        <v>199849.88</v>
      </c>
      <c r="V19" s="76"/>
      <c r="W19" s="68"/>
      <c r="X19" s="81"/>
      <c r="Y19" s="76"/>
      <c r="Z19" s="76"/>
      <c r="AA19" s="76"/>
      <c r="AB19" s="76"/>
      <c r="AC19" s="76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</row>
    <row r="20" spans="1:24" ht="15.75">
      <c r="A20" s="49">
        <v>16</v>
      </c>
      <c r="B20" s="50" t="s">
        <v>20</v>
      </c>
      <c r="C20" s="21">
        <v>4121.31</v>
      </c>
      <c r="D20" s="21">
        <v>5717.04</v>
      </c>
      <c r="E20" s="21">
        <f t="shared" si="1"/>
        <v>2992.65</v>
      </c>
      <c r="F20" s="21">
        <v>2122.69</v>
      </c>
      <c r="G20" s="21">
        <v>869.96</v>
      </c>
      <c r="H20" s="21">
        <v>691.66</v>
      </c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51">
        <f t="shared" si="2"/>
        <v>0</v>
      </c>
      <c r="T20" s="61">
        <f t="shared" si="0"/>
        <v>13522.66</v>
      </c>
      <c r="U20" s="75">
        <f t="shared" si="3"/>
        <v>13522.66</v>
      </c>
      <c r="X20" s="81"/>
    </row>
    <row r="21" spans="1:24" ht="15.75">
      <c r="A21" s="49">
        <v>17</v>
      </c>
      <c r="B21" s="50" t="s">
        <v>21</v>
      </c>
      <c r="C21" s="21">
        <v>5217.96</v>
      </c>
      <c r="D21" s="21">
        <v>7425.27</v>
      </c>
      <c r="E21" s="21">
        <f t="shared" si="1"/>
        <v>3982.2400000000002</v>
      </c>
      <c r="F21" s="21">
        <v>3714.86</v>
      </c>
      <c r="G21" s="21">
        <v>267.38</v>
      </c>
      <c r="H21" s="21">
        <v>1409.24</v>
      </c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51">
        <f t="shared" si="2"/>
        <v>0</v>
      </c>
      <c r="T21" s="61">
        <f t="shared" si="0"/>
        <v>18034.710000000003</v>
      </c>
      <c r="U21" s="75">
        <f t="shared" si="3"/>
        <v>18034.710000000003</v>
      </c>
      <c r="X21" s="81"/>
    </row>
    <row r="22" spans="1:24" ht="15.75">
      <c r="A22" s="49">
        <v>18</v>
      </c>
      <c r="B22" s="50" t="s">
        <v>85</v>
      </c>
      <c r="C22" s="21">
        <v>45467.9</v>
      </c>
      <c r="D22" s="21">
        <v>80537.27</v>
      </c>
      <c r="E22" s="21">
        <f t="shared" si="1"/>
        <v>143195.97999999998</v>
      </c>
      <c r="F22" s="21">
        <v>56445.46</v>
      </c>
      <c r="G22" s="21">
        <v>2862.57</v>
      </c>
      <c r="H22" s="21">
        <v>6818.95</v>
      </c>
      <c r="I22" s="21">
        <v>1396.49</v>
      </c>
      <c r="J22" s="21"/>
      <c r="K22" s="21"/>
      <c r="L22" s="21"/>
      <c r="M22" s="21"/>
      <c r="N22" s="21">
        <v>44687.82</v>
      </c>
      <c r="O22" s="21">
        <v>4455.74</v>
      </c>
      <c r="P22" s="21">
        <v>16638.88</v>
      </c>
      <c r="Q22" s="69"/>
      <c r="R22" s="21">
        <v>16709.02</v>
      </c>
      <c r="S22" s="51">
        <f t="shared" si="2"/>
        <v>83887.95</v>
      </c>
      <c r="T22" s="61">
        <f t="shared" si="0"/>
        <v>276020.10000000003</v>
      </c>
      <c r="U22" s="75">
        <f t="shared" si="3"/>
        <v>192132.15000000002</v>
      </c>
      <c r="X22" s="81"/>
    </row>
    <row r="23" spans="1:24" ht="15.75">
      <c r="A23" s="49">
        <v>19</v>
      </c>
      <c r="B23" s="50" t="s">
        <v>22</v>
      </c>
      <c r="C23" s="21">
        <v>22040.16</v>
      </c>
      <c r="D23" s="21">
        <v>31026.48</v>
      </c>
      <c r="E23" s="21">
        <f t="shared" si="1"/>
        <v>48255.630000000005</v>
      </c>
      <c r="F23" s="21">
        <v>18899.5</v>
      </c>
      <c r="G23" s="21">
        <v>1451.75</v>
      </c>
      <c r="H23" s="21">
        <v>3796.2</v>
      </c>
      <c r="I23" s="22"/>
      <c r="J23" s="21"/>
      <c r="K23" s="21"/>
      <c r="L23" s="21"/>
      <c r="M23" s="21"/>
      <c r="N23" s="21">
        <v>23417.08</v>
      </c>
      <c r="O23" s="21"/>
      <c r="P23" s="21"/>
      <c r="Q23" s="21">
        <v>1145.5</v>
      </c>
      <c r="R23" s="21">
        <v>3341.8</v>
      </c>
      <c r="S23" s="51">
        <f t="shared" si="2"/>
        <v>27904.38</v>
      </c>
      <c r="T23" s="61">
        <f t="shared" si="0"/>
        <v>105118.47</v>
      </c>
      <c r="U23" s="75">
        <f t="shared" si="3"/>
        <v>77214.09</v>
      </c>
      <c r="X23" s="81"/>
    </row>
    <row r="24" spans="1:24" ht="15.75">
      <c r="A24" s="49">
        <v>20</v>
      </c>
      <c r="B24" s="50" t="s">
        <v>23</v>
      </c>
      <c r="C24" s="21">
        <v>15861.85</v>
      </c>
      <c r="D24" s="21">
        <v>20773.24</v>
      </c>
      <c r="E24" s="21">
        <f t="shared" si="1"/>
        <v>8059.54</v>
      </c>
      <c r="F24" s="21">
        <v>7544.44</v>
      </c>
      <c r="G24" s="21">
        <v>515.1</v>
      </c>
      <c r="H24" s="21">
        <v>2899.46</v>
      </c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51">
        <f t="shared" si="2"/>
        <v>0</v>
      </c>
      <c r="T24" s="61">
        <f t="shared" si="0"/>
        <v>47594.090000000004</v>
      </c>
      <c r="U24" s="75">
        <f t="shared" si="3"/>
        <v>47594.090000000004</v>
      </c>
      <c r="X24" s="81"/>
    </row>
    <row r="25" spans="1:24" ht="15.75">
      <c r="A25" s="49">
        <v>21</v>
      </c>
      <c r="B25" s="50" t="s">
        <v>24</v>
      </c>
      <c r="C25" s="21">
        <v>10336.87</v>
      </c>
      <c r="D25" s="21">
        <v>13321.97</v>
      </c>
      <c r="E25" s="21">
        <f t="shared" si="1"/>
        <v>12429.17</v>
      </c>
      <c r="F25" s="21">
        <v>11952.47</v>
      </c>
      <c r="G25" s="21">
        <v>476.7</v>
      </c>
      <c r="H25" s="21">
        <v>1911.5</v>
      </c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51">
        <f t="shared" si="2"/>
        <v>0</v>
      </c>
      <c r="T25" s="61">
        <f t="shared" si="0"/>
        <v>37999.509999999995</v>
      </c>
      <c r="U25" s="75">
        <f t="shared" si="3"/>
        <v>37999.509999999995</v>
      </c>
      <c r="X25" s="81"/>
    </row>
    <row r="26" spans="1:24" ht="15.75">
      <c r="A26" s="49">
        <v>22</v>
      </c>
      <c r="B26" s="50" t="s">
        <v>25</v>
      </c>
      <c r="C26" s="21">
        <v>74082.65</v>
      </c>
      <c r="D26" s="21">
        <v>126971.55</v>
      </c>
      <c r="E26" s="21">
        <f t="shared" si="1"/>
        <v>124194.85</v>
      </c>
      <c r="F26" s="22">
        <v>67709.66</v>
      </c>
      <c r="G26" s="21">
        <v>2565.64</v>
      </c>
      <c r="H26" s="21">
        <v>15454.95</v>
      </c>
      <c r="I26" s="22">
        <v>1135.56</v>
      </c>
      <c r="L26" s="21"/>
      <c r="M26" s="21">
        <v>11425.65</v>
      </c>
      <c r="N26" s="21">
        <v>21186.46</v>
      </c>
      <c r="O26" s="21">
        <v>4120.56</v>
      </c>
      <c r="P26" s="21">
        <v>16051.32</v>
      </c>
      <c r="Q26" s="21"/>
      <c r="R26" s="21"/>
      <c r="S26" s="51">
        <f t="shared" si="2"/>
        <v>53919.549999999996</v>
      </c>
      <c r="T26" s="61">
        <f t="shared" si="0"/>
        <v>340704</v>
      </c>
      <c r="U26" s="75">
        <f t="shared" si="3"/>
        <v>286784.45</v>
      </c>
      <c r="X26" s="81"/>
    </row>
    <row r="27" spans="1:24" ht="15.75">
      <c r="A27" s="49">
        <v>23</v>
      </c>
      <c r="B27" s="50" t="s">
        <v>26</v>
      </c>
      <c r="C27" s="21">
        <v>45144.12</v>
      </c>
      <c r="D27" s="21">
        <v>57699.58</v>
      </c>
      <c r="E27" s="21">
        <f t="shared" si="1"/>
        <v>50478.58</v>
      </c>
      <c r="F27" s="21">
        <v>36514.23</v>
      </c>
      <c r="G27" s="21">
        <v>2661.11</v>
      </c>
      <c r="H27" s="21">
        <v>7900.7</v>
      </c>
      <c r="I27" s="22">
        <v>163.89</v>
      </c>
      <c r="J27" s="21"/>
      <c r="K27" s="21"/>
      <c r="L27" s="21"/>
      <c r="M27" s="21">
        <v>6683.61</v>
      </c>
      <c r="N27" s="21"/>
      <c r="O27" s="21"/>
      <c r="P27" s="21">
        <v>4455.74</v>
      </c>
      <c r="Q27" s="21"/>
      <c r="R27" s="21"/>
      <c r="S27" s="51">
        <f t="shared" si="2"/>
        <v>11303.24</v>
      </c>
      <c r="T27" s="61">
        <f t="shared" si="0"/>
        <v>161222.98</v>
      </c>
      <c r="U27" s="75">
        <f t="shared" si="3"/>
        <v>149919.74000000002</v>
      </c>
      <c r="X27" s="81"/>
    </row>
    <row r="28" spans="1:24" ht="15.75">
      <c r="A28" s="49">
        <v>24</v>
      </c>
      <c r="B28" s="50" t="s">
        <v>36</v>
      </c>
      <c r="C28" s="21">
        <v>4074.54</v>
      </c>
      <c r="D28" s="21">
        <v>3851.84</v>
      </c>
      <c r="E28" s="21">
        <f t="shared" si="1"/>
        <v>2259.26</v>
      </c>
      <c r="F28" s="21">
        <v>2105.07</v>
      </c>
      <c r="G28" s="21">
        <v>154.19</v>
      </c>
      <c r="H28" s="21">
        <v>347.55</v>
      </c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51">
        <f t="shared" si="2"/>
        <v>0</v>
      </c>
      <c r="T28" s="61">
        <f t="shared" si="0"/>
        <v>10533.19</v>
      </c>
      <c r="U28" s="75">
        <f t="shared" si="3"/>
        <v>10533.19</v>
      </c>
      <c r="X28" s="81"/>
    </row>
    <row r="29" spans="1:24" ht="15.75">
      <c r="A29" s="49">
        <v>25</v>
      </c>
      <c r="B29" s="50" t="s">
        <v>37</v>
      </c>
      <c r="C29" s="21">
        <v>29590.33</v>
      </c>
      <c r="D29" s="21">
        <v>34153.75</v>
      </c>
      <c r="E29" s="21">
        <f t="shared" si="1"/>
        <v>48315.979999999996</v>
      </c>
      <c r="F29" s="21">
        <v>34907.14</v>
      </c>
      <c r="G29" s="21">
        <v>1630.79</v>
      </c>
      <c r="H29" s="21">
        <v>5454.56</v>
      </c>
      <c r="I29" s="22"/>
      <c r="J29" s="21"/>
      <c r="K29" s="21"/>
      <c r="L29" s="21"/>
      <c r="M29" s="21">
        <v>6683.61</v>
      </c>
      <c r="N29" s="21">
        <v>2547.22</v>
      </c>
      <c r="O29" s="21">
        <v>2547.22</v>
      </c>
      <c r="P29" s="21"/>
      <c r="Q29" s="21"/>
      <c r="R29" s="21"/>
      <c r="S29" s="51">
        <f t="shared" si="2"/>
        <v>11778.05</v>
      </c>
      <c r="T29" s="61">
        <f t="shared" si="0"/>
        <v>117514.62</v>
      </c>
      <c r="U29" s="75">
        <f t="shared" si="3"/>
        <v>105736.56999999999</v>
      </c>
      <c r="X29" s="81"/>
    </row>
    <row r="30" spans="1:24" ht="15.75" customHeight="1">
      <c r="A30" s="49">
        <v>26</v>
      </c>
      <c r="B30" s="50" t="s">
        <v>39</v>
      </c>
      <c r="C30" s="21">
        <v>6997.82</v>
      </c>
      <c r="D30" s="21">
        <v>7369.78</v>
      </c>
      <c r="E30" s="21">
        <f t="shared" si="1"/>
        <v>6275.82</v>
      </c>
      <c r="F30" s="21">
        <v>5522.2</v>
      </c>
      <c r="G30" s="21">
        <v>753.62</v>
      </c>
      <c r="H30" s="21">
        <v>810.99</v>
      </c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51">
        <f t="shared" si="2"/>
        <v>0</v>
      </c>
      <c r="T30" s="61">
        <f t="shared" si="0"/>
        <v>21454.41</v>
      </c>
      <c r="U30" s="75">
        <f t="shared" si="3"/>
        <v>21454.41</v>
      </c>
      <c r="X30" s="81"/>
    </row>
    <row r="31" spans="1:135" s="42" customFormat="1" ht="15.75" customHeight="1">
      <c r="A31" s="49">
        <v>27</v>
      </c>
      <c r="B31" s="50" t="s">
        <v>41</v>
      </c>
      <c r="C31" s="21">
        <v>5476.49</v>
      </c>
      <c r="D31" s="21">
        <v>6419.16</v>
      </c>
      <c r="E31" s="21">
        <f t="shared" si="1"/>
        <v>2306.02</v>
      </c>
      <c r="F31" s="21">
        <v>1939.71</v>
      </c>
      <c r="G31" s="21">
        <v>366.31</v>
      </c>
      <c r="H31" s="21">
        <v>1164.95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1">
        <f t="shared" si="2"/>
        <v>0</v>
      </c>
      <c r="T31" s="61">
        <f t="shared" si="0"/>
        <v>15366.62</v>
      </c>
      <c r="U31" s="75">
        <f t="shared" si="3"/>
        <v>15366.62</v>
      </c>
      <c r="V31" s="68"/>
      <c r="W31" s="68"/>
      <c r="X31" s="81"/>
      <c r="Y31" s="68"/>
      <c r="Z31" s="68"/>
      <c r="AA31" s="68"/>
      <c r="AB31" s="68"/>
      <c r="AC31" s="6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</row>
    <row r="32" spans="1:29" s="4" customFormat="1" ht="15.75" customHeight="1">
      <c r="A32" s="49">
        <v>28</v>
      </c>
      <c r="B32" s="50" t="s">
        <v>54</v>
      </c>
      <c r="C32" s="21">
        <v>2377.36</v>
      </c>
      <c r="D32" s="21">
        <v>2085.42</v>
      </c>
      <c r="E32" s="21">
        <f t="shared" si="1"/>
        <v>1388.01</v>
      </c>
      <c r="F32" s="21">
        <v>1373.25</v>
      </c>
      <c r="G32" s="21">
        <v>14.76</v>
      </c>
      <c r="H32" s="21">
        <v>379.29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1">
        <f t="shared" si="2"/>
        <v>0</v>
      </c>
      <c r="T32" s="61">
        <f t="shared" si="0"/>
        <v>6230.080000000001</v>
      </c>
      <c r="U32" s="75">
        <f t="shared" si="3"/>
        <v>6230.080000000001</v>
      </c>
      <c r="V32" s="68"/>
      <c r="W32" s="68"/>
      <c r="X32" s="81"/>
      <c r="Y32" s="68"/>
      <c r="Z32" s="68"/>
      <c r="AA32" s="68"/>
      <c r="AB32" s="68"/>
      <c r="AC32" s="68"/>
    </row>
    <row r="33" spans="1:29" s="4" customFormat="1" ht="15.75" customHeight="1">
      <c r="A33" s="49">
        <v>29</v>
      </c>
      <c r="B33" s="50" t="s">
        <v>55</v>
      </c>
      <c r="C33" s="21">
        <v>6286.31</v>
      </c>
      <c r="D33" s="21">
        <v>7665.53</v>
      </c>
      <c r="E33" s="21">
        <f t="shared" si="1"/>
        <v>3849.43</v>
      </c>
      <c r="F33" s="21">
        <v>2570.91</v>
      </c>
      <c r="G33" s="21">
        <v>1278.52</v>
      </c>
      <c r="H33" s="21">
        <v>1206.06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1">
        <f t="shared" si="2"/>
        <v>0</v>
      </c>
      <c r="T33" s="61">
        <f t="shared" si="0"/>
        <v>19007.33</v>
      </c>
      <c r="U33" s="75">
        <f t="shared" si="3"/>
        <v>19007.33</v>
      </c>
      <c r="V33" s="68"/>
      <c r="W33" s="68"/>
      <c r="X33" s="81"/>
      <c r="Y33" s="68"/>
      <c r="Z33" s="68"/>
      <c r="AA33" s="68"/>
      <c r="AB33" s="68"/>
      <c r="AC33" s="68"/>
    </row>
    <row r="34" spans="1:29" s="4" customFormat="1" ht="15.75" customHeight="1" thickBot="1">
      <c r="A34" s="49">
        <v>30</v>
      </c>
      <c r="B34" s="50" t="s">
        <v>64</v>
      </c>
      <c r="C34" s="21">
        <v>4959.39</v>
      </c>
      <c r="D34" s="21">
        <v>6869.84</v>
      </c>
      <c r="E34" s="21">
        <f t="shared" si="1"/>
        <v>4182.5</v>
      </c>
      <c r="F34" s="21">
        <v>3496.37</v>
      </c>
      <c r="G34" s="21">
        <v>686.13</v>
      </c>
      <c r="H34" s="21">
        <v>462.75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1">
        <f t="shared" si="2"/>
        <v>0</v>
      </c>
      <c r="T34" s="61">
        <f t="shared" si="0"/>
        <v>16474.479999999996</v>
      </c>
      <c r="U34" s="75">
        <f t="shared" si="3"/>
        <v>16474.479999999996</v>
      </c>
      <c r="V34" s="68"/>
      <c r="W34" s="68"/>
      <c r="X34" s="81"/>
      <c r="Y34" s="68"/>
      <c r="Z34" s="68"/>
      <c r="AA34" s="68"/>
      <c r="AB34" s="68"/>
      <c r="AC34" s="68"/>
    </row>
    <row r="35" spans="1:135" s="43" customFormat="1" ht="15.75" customHeight="1" thickBot="1">
      <c r="A35" s="51"/>
      <c r="B35" s="51" t="s">
        <v>27</v>
      </c>
      <c r="C35" s="51">
        <f>SUM(C5:C34)</f>
        <v>767704.77</v>
      </c>
      <c r="D35" s="51">
        <f aca="true" t="shared" si="4" ref="D35:R35">SUM(D5:D34)</f>
        <v>1051104.6700000002</v>
      </c>
      <c r="E35" s="21">
        <f t="shared" si="1"/>
        <v>1543662.5499999998</v>
      </c>
      <c r="F35" s="51">
        <f t="shared" si="4"/>
        <v>1033186.9899999998</v>
      </c>
      <c r="G35" s="51">
        <f t="shared" si="4"/>
        <v>58803.05</v>
      </c>
      <c r="H35" s="51">
        <f t="shared" si="4"/>
        <v>121569.04000000001</v>
      </c>
      <c r="I35" s="51">
        <f t="shared" si="4"/>
        <v>10601.55</v>
      </c>
      <c r="J35" s="51">
        <f t="shared" si="4"/>
        <v>0</v>
      </c>
      <c r="K35" s="51">
        <f>SUM(K5:K34)</f>
        <v>6095.34</v>
      </c>
      <c r="L35" s="51">
        <f t="shared" si="4"/>
        <v>19446.15</v>
      </c>
      <c r="M35" s="51">
        <f t="shared" si="4"/>
        <v>31476.48</v>
      </c>
      <c r="N35" s="51">
        <f t="shared" si="4"/>
        <v>243248.45</v>
      </c>
      <c r="O35" s="51">
        <f t="shared" si="4"/>
        <v>21366.93</v>
      </c>
      <c r="P35" s="51">
        <f t="shared" si="4"/>
        <v>73274.67</v>
      </c>
      <c r="Q35" s="51">
        <f t="shared" si="4"/>
        <v>2707.42</v>
      </c>
      <c r="R35" s="51">
        <f t="shared" si="4"/>
        <v>43455.520000000004</v>
      </c>
      <c r="S35" s="51">
        <f t="shared" si="2"/>
        <v>451672.51</v>
      </c>
      <c r="T35" s="61">
        <f t="shared" si="0"/>
        <v>3484041.0299999993</v>
      </c>
      <c r="U35" s="75">
        <f t="shared" si="3"/>
        <v>3032368.5199999996</v>
      </c>
      <c r="V35" s="68"/>
      <c r="W35" s="68"/>
      <c r="X35" s="82"/>
      <c r="Y35" s="68"/>
      <c r="Z35" s="68"/>
      <c r="AA35" s="68"/>
      <c r="AB35" s="68"/>
      <c r="AC35" s="6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2:21" ht="15.75">
      <c r="B36" s="25"/>
      <c r="C36" s="26"/>
      <c r="D36" s="26"/>
      <c r="E36" s="26"/>
      <c r="F36" s="26"/>
      <c r="G36" s="27"/>
      <c r="H36" s="27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8"/>
    </row>
    <row r="37" spans="2:21" ht="15.75">
      <c r="B37" s="29"/>
      <c r="C37" s="83"/>
      <c r="D37" s="26"/>
      <c r="E37" s="26"/>
      <c r="F37" s="26"/>
      <c r="G37" s="27"/>
      <c r="H37" s="27"/>
      <c r="I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U37" s="28"/>
    </row>
    <row r="38" spans="2:21" ht="15">
      <c r="B38" s="8"/>
      <c r="C38" s="1"/>
      <c r="D38" s="1"/>
      <c r="E38" s="1"/>
      <c r="F38" s="1"/>
      <c r="G38" s="2"/>
      <c r="H38" s="2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54"/>
    </row>
    <row r="39" spans="2:20" ht="15">
      <c r="B39" s="8"/>
      <c r="C39" s="1"/>
      <c r="D39" s="1"/>
      <c r="E39" s="1"/>
      <c r="F39" s="1"/>
      <c r="G39" s="2"/>
      <c r="H39" s="2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</row>
    <row r="40" spans="2:19" ht="15">
      <c r="B40" s="8"/>
      <c r="C40" s="1"/>
      <c r="D40" s="1"/>
      <c r="E40" s="1"/>
      <c r="F40" s="1"/>
      <c r="G40" s="2"/>
      <c r="H40" s="2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21" ht="12.75">
      <c r="B42" s="13"/>
      <c r="C42" s="3"/>
      <c r="D42" s="3"/>
      <c r="E42" s="3"/>
      <c r="U42" s="54"/>
    </row>
    <row r="43" spans="2:14" ht="12.75">
      <c r="B43" s="9"/>
      <c r="D43" s="3"/>
      <c r="E43" s="3"/>
      <c r="G43" s="3"/>
      <c r="H43" s="3"/>
      <c r="N43" s="3"/>
    </row>
    <row r="44" ht="12.75">
      <c r="B44" s="9"/>
    </row>
    <row r="45" ht="12.75">
      <c r="B45" s="9"/>
    </row>
    <row r="46" ht="12.75">
      <c r="B46" s="9"/>
    </row>
    <row r="47" spans="2:12" ht="12.75">
      <c r="B47" s="9"/>
      <c r="L47" s="3"/>
    </row>
    <row r="48" ht="12.75">
      <c r="B48" s="9"/>
    </row>
    <row r="49" spans="2:6" ht="12.75">
      <c r="B49" s="9"/>
      <c r="F49" s="3"/>
    </row>
    <row r="50" ht="12.75">
      <c r="B50" s="9"/>
    </row>
    <row r="51" ht="12.75">
      <c r="B51" s="9"/>
    </row>
    <row r="52" spans="2:21" ht="12.75">
      <c r="B52" s="10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</row>
    <row r="53" spans="2:21" ht="12.75">
      <c r="B53" s="10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</row>
    <row r="54" spans="2:21" ht="12.75">
      <c r="B54" s="10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I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0" workbookViewId="0" topLeftCell="A1">
      <selection activeCell="J16" sqref="J16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2" t="s">
        <v>104</v>
      </c>
      <c r="B2" s="87"/>
      <c r="C2" s="87"/>
      <c r="D2" s="87"/>
      <c r="E2" s="87"/>
      <c r="F2" s="87"/>
    </row>
    <row r="3" spans="1:6" ht="12.75">
      <c r="A3" s="87"/>
      <c r="B3" s="87"/>
      <c r="C3" s="87"/>
      <c r="D3" s="87"/>
      <c r="E3" s="87"/>
      <c r="F3" s="87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D28" sqref="D28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105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309302.66</v>
      </c>
    </row>
    <row r="6" spans="1:3" ht="15.75">
      <c r="A6" s="49">
        <v>2</v>
      </c>
      <c r="B6" s="50" t="s">
        <v>7</v>
      </c>
      <c r="C6" s="6"/>
    </row>
    <row r="7" spans="1:3" ht="15.75">
      <c r="A7" s="49">
        <v>3</v>
      </c>
      <c r="B7" s="50" t="s">
        <v>8</v>
      </c>
      <c r="C7" s="6">
        <v>276.09</v>
      </c>
    </row>
    <row r="8" spans="1:3" ht="15.75">
      <c r="A8" s="49">
        <v>4</v>
      </c>
      <c r="B8" s="50" t="s">
        <v>9</v>
      </c>
      <c r="C8" s="6">
        <v>72008.5</v>
      </c>
    </row>
    <row r="9" spans="1:3" ht="15.75">
      <c r="A9" s="49">
        <v>5</v>
      </c>
      <c r="B9" s="50" t="s">
        <v>10</v>
      </c>
      <c r="C9" s="6">
        <v>25395.02</v>
      </c>
    </row>
    <row r="10" spans="1:3" ht="15.75">
      <c r="A10" s="49">
        <v>6</v>
      </c>
      <c r="B10" s="50" t="s">
        <v>53</v>
      </c>
      <c r="C10" s="6">
        <v>4544.33</v>
      </c>
    </row>
    <row r="11" spans="1:3" ht="15.75">
      <c r="A11" s="49">
        <v>7</v>
      </c>
      <c r="B11" s="50" t="s">
        <v>11</v>
      </c>
      <c r="C11" s="6">
        <v>315261.8</v>
      </c>
    </row>
    <row r="12" spans="1:3" ht="15.75">
      <c r="A12" s="49">
        <v>8</v>
      </c>
      <c r="B12" s="50" t="s">
        <v>12</v>
      </c>
      <c r="C12" s="6">
        <v>15990.84</v>
      </c>
    </row>
    <row r="13" spans="1:3" ht="15.75">
      <c r="A13" s="49">
        <v>9</v>
      </c>
      <c r="B13" s="50" t="s">
        <v>13</v>
      </c>
      <c r="C13" s="6">
        <v>638.09</v>
      </c>
    </row>
    <row r="14" spans="1:3" ht="15.75">
      <c r="A14" s="49">
        <v>10</v>
      </c>
      <c r="B14" s="50" t="s">
        <v>14</v>
      </c>
      <c r="C14" s="6">
        <v>2135.65</v>
      </c>
    </row>
    <row r="15" spans="1:3" ht="15.75">
      <c r="A15" s="49">
        <v>11</v>
      </c>
      <c r="B15" s="50" t="s">
        <v>15</v>
      </c>
      <c r="C15" s="6">
        <v>82163.33</v>
      </c>
    </row>
    <row r="16" spans="1:3" ht="15.75">
      <c r="A16" s="49">
        <v>12</v>
      </c>
      <c r="B16" s="50" t="s">
        <v>16</v>
      </c>
      <c r="C16" s="6">
        <v>1275.89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919.78</v>
      </c>
    </row>
    <row r="19" spans="1:3" ht="15.75">
      <c r="A19" s="49">
        <v>15</v>
      </c>
      <c r="B19" s="50" t="s">
        <v>19</v>
      </c>
      <c r="C19" s="6">
        <v>52565.73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84066.1</v>
      </c>
    </row>
    <row r="23" spans="1:3" ht="15.75">
      <c r="A23" s="49">
        <v>19</v>
      </c>
      <c r="B23" s="50" t="s">
        <v>22</v>
      </c>
      <c r="C23" s="6">
        <v>36761.97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324196.78</v>
      </c>
    </row>
    <row r="27" spans="1:3" ht="15.75">
      <c r="A27" s="49">
        <v>23</v>
      </c>
      <c r="B27" s="50" t="s">
        <v>26</v>
      </c>
      <c r="C27" s="6">
        <v>45657.33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1373159.8900000001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41" sqref="C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106</v>
      </c>
      <c r="B3" s="53"/>
      <c r="C3" s="53"/>
      <c r="D3" s="53"/>
      <c r="E3" s="53"/>
      <c r="F3" s="53"/>
      <c r="G3" s="53"/>
    </row>
    <row r="4" spans="1:7" ht="14.25">
      <c r="A4" s="90"/>
      <c r="B4" s="90"/>
      <c r="C4" s="90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25802.68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843.2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26645.88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I27" sqref="I27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3" t="s">
        <v>107</v>
      </c>
      <c r="B3" s="93"/>
      <c r="C3" s="93"/>
      <c r="D3" s="93"/>
      <c r="E3" s="93"/>
      <c r="F3" s="93"/>
      <c r="G3" s="93"/>
      <c r="H3" s="93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809.55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377.79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>
        <v>404.77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2806.45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view="pageBreakPreview" zoomScale="60" workbookViewId="0" topLeftCell="A1">
      <selection activeCell="L37" sqref="L37:M37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94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2087.31</v>
      </c>
      <c r="D6" s="6">
        <v>4463.2</v>
      </c>
      <c r="E6" s="6">
        <v>5406.87</v>
      </c>
      <c r="F6" s="6"/>
      <c r="G6" s="6"/>
      <c r="H6" s="6">
        <v>3817.82</v>
      </c>
      <c r="I6" s="6"/>
      <c r="J6" s="6"/>
      <c r="K6" s="6">
        <v>8568.57</v>
      </c>
      <c r="L6" s="6">
        <v>10189.88</v>
      </c>
      <c r="M6" s="6"/>
      <c r="N6" s="57">
        <f>C6+D6+E6+F6+G6+H6+I6+J6+L6+M6+K6</f>
        <v>34533.65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573.69</v>
      </c>
      <c r="D7" s="6">
        <v>3103.18</v>
      </c>
      <c r="E7" s="6"/>
      <c r="F7" s="6"/>
      <c r="G7" s="6"/>
      <c r="H7" s="6"/>
      <c r="I7" s="6"/>
      <c r="J7" s="6"/>
      <c r="K7" s="6"/>
      <c r="L7" s="6">
        <v>4454.95</v>
      </c>
      <c r="M7" s="6"/>
      <c r="N7" s="57">
        <f aca="true" t="shared" si="0" ref="N7:N36">C7+D7+E7+F7+G7+H7+I7+J7+L7+M7+K7</f>
        <v>8131.82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/>
      <c r="D8" s="6">
        <v>4539.86</v>
      </c>
      <c r="E8" s="6"/>
      <c r="F8" s="6"/>
      <c r="G8" s="6"/>
      <c r="H8" s="6"/>
      <c r="I8" s="6"/>
      <c r="J8" s="6"/>
      <c r="K8" s="6"/>
      <c r="L8" s="6">
        <v>4307.09</v>
      </c>
      <c r="M8" s="6"/>
      <c r="N8" s="57">
        <f t="shared" si="0"/>
        <v>8846.95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>
        <v>626.62</v>
      </c>
      <c r="D9" s="6">
        <v>3915.94</v>
      </c>
      <c r="E9" s="6">
        <v>903.18</v>
      </c>
      <c r="F9" s="6"/>
      <c r="G9" s="6">
        <v>61932.93</v>
      </c>
      <c r="H9" s="6"/>
      <c r="I9" s="6"/>
      <c r="J9" s="6"/>
      <c r="K9" s="6"/>
      <c r="L9" s="6">
        <v>8016.82</v>
      </c>
      <c r="M9" s="6">
        <v>726.15</v>
      </c>
      <c r="N9" s="57">
        <f t="shared" si="0"/>
        <v>76121.63999999998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1879.86</v>
      </c>
      <c r="D10" s="6">
        <v>14596.71</v>
      </c>
      <c r="E10" s="6">
        <v>407.13</v>
      </c>
      <c r="F10" s="6"/>
      <c r="G10" s="6"/>
      <c r="H10" s="6">
        <v>1993.2</v>
      </c>
      <c r="I10" s="6">
        <v>3007.65</v>
      </c>
      <c r="J10" s="6"/>
      <c r="K10" s="6"/>
      <c r="L10" s="6">
        <v>17676.02</v>
      </c>
      <c r="M10" s="6">
        <v>677.74</v>
      </c>
      <c r="N10" s="57">
        <f t="shared" si="0"/>
        <v>40238.310000000005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3706.79</v>
      </c>
      <c r="D11" s="6">
        <v>11296.94</v>
      </c>
      <c r="E11" s="6">
        <v>466.97</v>
      </c>
      <c r="F11" s="6"/>
      <c r="G11" s="6"/>
      <c r="H11" s="6"/>
      <c r="I11" s="6"/>
      <c r="J11" s="6"/>
      <c r="K11" s="6"/>
      <c r="L11" s="6">
        <v>24259.08</v>
      </c>
      <c r="M11" s="6"/>
      <c r="N11" s="57">
        <f t="shared" si="0"/>
        <v>39729.78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313.31</v>
      </c>
      <c r="D12" s="6">
        <v>1992.18</v>
      </c>
      <c r="E12" s="6">
        <v>3344.24</v>
      </c>
      <c r="F12" s="6"/>
      <c r="G12" s="6">
        <v>31012.4</v>
      </c>
      <c r="H12" s="6"/>
      <c r="I12" s="6"/>
      <c r="J12" s="6"/>
      <c r="K12" s="6"/>
      <c r="L12" s="6">
        <v>3632.94</v>
      </c>
      <c r="M12" s="6"/>
      <c r="N12" s="57">
        <f t="shared" si="0"/>
        <v>40295.07000000001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626.62</v>
      </c>
      <c r="D13" s="6">
        <v>6369.2</v>
      </c>
      <c r="E13" s="6"/>
      <c r="F13" s="6"/>
      <c r="G13" s="6"/>
      <c r="H13" s="6"/>
      <c r="I13" s="6"/>
      <c r="J13" s="6"/>
      <c r="K13" s="6"/>
      <c r="L13" s="6">
        <v>3150.07</v>
      </c>
      <c r="M13" s="6"/>
      <c r="N13" s="57">
        <f t="shared" si="0"/>
        <v>10145.89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939.9</v>
      </c>
      <c r="D14" s="6">
        <v>4770.62</v>
      </c>
      <c r="E14" s="6"/>
      <c r="F14" s="6"/>
      <c r="G14" s="6"/>
      <c r="H14" s="6"/>
      <c r="I14" s="6"/>
      <c r="J14" s="6"/>
      <c r="K14" s="6"/>
      <c r="L14" s="84">
        <v>14010.64</v>
      </c>
      <c r="M14" s="6"/>
      <c r="N14" s="57">
        <f t="shared" si="0"/>
        <v>19721.16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>
        <v>313.31</v>
      </c>
      <c r="D15" s="6">
        <v>1974.61</v>
      </c>
      <c r="E15" s="6"/>
      <c r="F15" s="6"/>
      <c r="G15" s="6"/>
      <c r="H15" s="6"/>
      <c r="I15" s="6"/>
      <c r="J15" s="6"/>
      <c r="K15" s="6"/>
      <c r="L15" s="6">
        <v>3867.51</v>
      </c>
      <c r="M15" s="6"/>
      <c r="N15" s="57">
        <f t="shared" si="0"/>
        <v>6155.43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1566.55</v>
      </c>
      <c r="D16" s="6">
        <v>15202.48</v>
      </c>
      <c r="E16" s="6">
        <v>2211.44</v>
      </c>
      <c r="F16" s="6"/>
      <c r="G16" s="6">
        <v>3101.24</v>
      </c>
      <c r="H16" s="6"/>
      <c r="I16" s="6"/>
      <c r="J16" s="6"/>
      <c r="K16" s="6"/>
      <c r="L16" s="6">
        <v>13555.62</v>
      </c>
      <c r="M16" s="6"/>
      <c r="N16" s="57">
        <f t="shared" si="0"/>
        <v>35637.33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3489.49</v>
      </c>
      <c r="E17" s="6"/>
      <c r="F17" s="6"/>
      <c r="G17" s="6"/>
      <c r="H17" s="6"/>
      <c r="I17" s="6"/>
      <c r="J17" s="6"/>
      <c r="K17" s="6"/>
      <c r="L17" s="6">
        <v>4300.3</v>
      </c>
      <c r="M17" s="6"/>
      <c r="N17" s="57">
        <f t="shared" si="0"/>
        <v>7789.79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784.63</v>
      </c>
      <c r="M18" s="6"/>
      <c r="N18" s="57">
        <f t="shared" si="0"/>
        <v>784.63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1460.69</v>
      </c>
      <c r="D19" s="6">
        <v>6369.2</v>
      </c>
      <c r="E19" s="6"/>
      <c r="F19" s="6"/>
      <c r="G19" s="6"/>
      <c r="H19" s="6"/>
      <c r="I19" s="6"/>
      <c r="J19" s="6"/>
      <c r="K19" s="6"/>
      <c r="L19" s="6">
        <v>8292.97</v>
      </c>
      <c r="M19" s="6"/>
      <c r="N19" s="57">
        <f t="shared" si="0"/>
        <v>16122.859999999999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2193.13</v>
      </c>
      <c r="D20" s="6">
        <v>8432.43</v>
      </c>
      <c r="E20" s="6">
        <v>1310.31</v>
      </c>
      <c r="F20" s="6"/>
      <c r="G20" s="6"/>
      <c r="H20" s="6">
        <v>1993.2</v>
      </c>
      <c r="I20" s="6"/>
      <c r="J20" s="6"/>
      <c r="K20" s="6"/>
      <c r="L20" s="6">
        <v>15652.44</v>
      </c>
      <c r="M20" s="6">
        <v>753.03</v>
      </c>
      <c r="N20" s="57">
        <f t="shared" si="0"/>
        <v>30334.54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/>
      <c r="D21" s="6">
        <v>711.49</v>
      </c>
      <c r="E21" s="6"/>
      <c r="F21" s="6"/>
      <c r="G21" s="6"/>
      <c r="H21" s="6"/>
      <c r="I21" s="6"/>
      <c r="J21" s="6"/>
      <c r="K21" s="6"/>
      <c r="L21" s="6">
        <v>1184.52</v>
      </c>
      <c r="M21" s="6"/>
      <c r="N21" s="57">
        <f t="shared" si="0"/>
        <v>1896.01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2856.21</v>
      </c>
      <c r="M22" s="6"/>
      <c r="N22" s="57">
        <f t="shared" si="0"/>
        <v>2856.21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1879.8</v>
      </c>
      <c r="D23" s="6">
        <v>14861.71</v>
      </c>
      <c r="E23" s="6">
        <v>1310.28</v>
      </c>
      <c r="F23" s="6"/>
      <c r="G23" s="6"/>
      <c r="H23" s="6"/>
      <c r="I23" s="6"/>
      <c r="J23" s="6"/>
      <c r="K23" s="6"/>
      <c r="L23" s="6">
        <v>17303.35</v>
      </c>
      <c r="M23" s="6">
        <v>3711.65</v>
      </c>
      <c r="N23" s="57">
        <f t="shared" si="0"/>
        <v>39066.79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>
        <v>313.3</v>
      </c>
      <c r="D24" s="6">
        <v>31731.08</v>
      </c>
      <c r="E24" s="6"/>
      <c r="F24" s="6"/>
      <c r="G24" s="6"/>
      <c r="H24" s="6"/>
      <c r="I24" s="6"/>
      <c r="J24" s="6"/>
      <c r="K24" s="6"/>
      <c r="L24" s="6">
        <v>9496.97</v>
      </c>
      <c r="M24" s="6"/>
      <c r="N24" s="57">
        <f t="shared" si="0"/>
        <v>41541.35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313.31</v>
      </c>
      <c r="D25" s="6">
        <v>664.06</v>
      </c>
      <c r="E25" s="6"/>
      <c r="F25" s="6"/>
      <c r="G25" s="6"/>
      <c r="H25" s="6"/>
      <c r="I25" s="6"/>
      <c r="J25" s="6"/>
      <c r="K25" s="6"/>
      <c r="L25" s="6">
        <v>5641.51</v>
      </c>
      <c r="M25" s="6"/>
      <c r="N25" s="57">
        <f t="shared" si="0"/>
        <v>6618.88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>
        <v>626.62</v>
      </c>
      <c r="D26" s="6">
        <v>3912.51</v>
      </c>
      <c r="E26" s="6">
        <v>933.94</v>
      </c>
      <c r="F26" s="6"/>
      <c r="G26" s="6"/>
      <c r="H26" s="6"/>
      <c r="I26" s="6"/>
      <c r="J26" s="6"/>
      <c r="K26" s="6"/>
      <c r="L26" s="6">
        <v>3850.64</v>
      </c>
      <c r="M26" s="6"/>
      <c r="N26" s="57">
        <f t="shared" si="0"/>
        <v>9323.71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3706.79</v>
      </c>
      <c r="D27" s="6">
        <v>16060.98</v>
      </c>
      <c r="E27" s="6">
        <v>874.11</v>
      </c>
      <c r="F27" s="6"/>
      <c r="G27" s="6">
        <v>3101.24</v>
      </c>
      <c r="H27" s="6">
        <v>1993.2</v>
      </c>
      <c r="I27" s="6"/>
      <c r="J27" s="6">
        <v>5949.78</v>
      </c>
      <c r="K27" s="6"/>
      <c r="L27" s="6">
        <v>27625.7</v>
      </c>
      <c r="M27" s="6">
        <v>4206.96</v>
      </c>
      <c r="N27" s="57">
        <f t="shared" si="0"/>
        <v>63518.76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939.9</v>
      </c>
      <c r="D28" s="6">
        <v>9197.47</v>
      </c>
      <c r="E28" s="6"/>
      <c r="F28" s="6"/>
      <c r="G28" s="6"/>
      <c r="H28" s="6"/>
      <c r="I28" s="6"/>
      <c r="J28" s="6"/>
      <c r="K28" s="6"/>
      <c r="L28" s="6">
        <v>22439.77</v>
      </c>
      <c r="M28" s="6">
        <v>2103.48</v>
      </c>
      <c r="N28" s="57">
        <f t="shared" si="0"/>
        <v>34680.62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>
        <v>626.62</v>
      </c>
      <c r="D29" s="6">
        <v>649.05</v>
      </c>
      <c r="E29" s="6"/>
      <c r="F29" s="6"/>
      <c r="G29" s="6"/>
      <c r="H29" s="6"/>
      <c r="I29" s="6"/>
      <c r="J29" s="6"/>
      <c r="K29" s="6"/>
      <c r="L29" s="6">
        <v>1391.67</v>
      </c>
      <c r="M29" s="6"/>
      <c r="N29" s="57">
        <f t="shared" si="0"/>
        <v>2667.34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939.93</v>
      </c>
      <c r="D30" s="6">
        <v>9730.08</v>
      </c>
      <c r="E30" s="6">
        <v>466.97</v>
      </c>
      <c r="F30" s="6"/>
      <c r="G30" s="6"/>
      <c r="H30" s="6"/>
      <c r="I30" s="6"/>
      <c r="J30" s="6"/>
      <c r="K30" s="6"/>
      <c r="L30" s="6">
        <v>7526.6</v>
      </c>
      <c r="M30" s="6"/>
      <c r="N30" s="57">
        <f t="shared" si="0"/>
        <v>18663.58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>
        <v>723.9</v>
      </c>
      <c r="M31" s="6"/>
      <c r="N31" s="57">
        <f t="shared" si="0"/>
        <v>723.9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>
        <v>711.49</v>
      </c>
      <c r="E32" s="6"/>
      <c r="F32" s="6"/>
      <c r="G32" s="6"/>
      <c r="H32" s="6"/>
      <c r="I32" s="6"/>
      <c r="J32" s="6"/>
      <c r="K32" s="6"/>
      <c r="L32" s="6">
        <v>945.49</v>
      </c>
      <c r="M32" s="6"/>
      <c r="N32" s="57">
        <f t="shared" si="0"/>
        <v>1656.98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>
        <v>318.7</v>
      </c>
      <c r="M33" s="6"/>
      <c r="N33" s="57">
        <f t="shared" si="0"/>
        <v>318.7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>
        <v>626.62</v>
      </c>
      <c r="D34" s="6">
        <v>1883.62</v>
      </c>
      <c r="E34" s="6"/>
      <c r="F34" s="6"/>
      <c r="G34" s="6"/>
      <c r="H34" s="6"/>
      <c r="I34" s="6"/>
      <c r="J34" s="6"/>
      <c r="K34" s="6"/>
      <c r="L34" s="6">
        <v>1189.84</v>
      </c>
      <c r="M34" s="6"/>
      <c r="N34" s="57">
        <f t="shared" si="0"/>
        <v>3700.08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626.62</v>
      </c>
      <c r="D35" s="6">
        <v>1883.62</v>
      </c>
      <c r="E35" s="6"/>
      <c r="F35" s="6"/>
      <c r="G35" s="6"/>
      <c r="H35" s="6"/>
      <c r="I35" s="6"/>
      <c r="J35" s="6"/>
      <c r="K35" s="6"/>
      <c r="L35" s="6">
        <v>1834.65</v>
      </c>
      <c r="M35" s="6"/>
      <c r="N35" s="57">
        <f t="shared" si="0"/>
        <v>4344.889999999999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26887.289999999997</v>
      </c>
      <c r="D36" s="63">
        <f t="shared" si="1"/>
        <v>182513.19999999998</v>
      </c>
      <c r="E36" s="63">
        <f t="shared" si="1"/>
        <v>17635.440000000002</v>
      </c>
      <c r="F36" s="63">
        <f>SUM(F6:F35)</f>
        <v>0</v>
      </c>
      <c r="G36" s="63">
        <f t="shared" si="1"/>
        <v>99147.81000000001</v>
      </c>
      <c r="H36" s="63">
        <f t="shared" si="1"/>
        <v>9797.42</v>
      </c>
      <c r="I36" s="63">
        <f t="shared" si="1"/>
        <v>3007.65</v>
      </c>
      <c r="J36" s="63">
        <f>SUM(J6:J35)</f>
        <v>5949.78</v>
      </c>
      <c r="K36" s="63">
        <f>SUM(K6:K35)</f>
        <v>8568.57</v>
      </c>
      <c r="L36" s="63">
        <f>SUM(L6:L35)</f>
        <v>240480.48</v>
      </c>
      <c r="M36" s="63">
        <f t="shared" si="1"/>
        <v>12179.009999999998</v>
      </c>
      <c r="N36" s="57">
        <f t="shared" si="0"/>
        <v>606166.65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I21" sqref="I21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109</v>
      </c>
      <c r="B3" s="53"/>
      <c r="C3" s="53"/>
    </row>
    <row r="4" spans="1:3" ht="14.25">
      <c r="A4" s="90"/>
      <c r="B4" s="90"/>
      <c r="C4" s="90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C40" sqref="C40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110</v>
      </c>
      <c r="B3" s="53"/>
      <c r="C3" s="53"/>
    </row>
    <row r="4" spans="1:3" ht="14.25">
      <c r="A4" s="90"/>
      <c r="B4" s="90"/>
      <c r="C4" s="90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44124.17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44124.17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4">
      <selection activeCell="E42" sqref="E42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111</v>
      </c>
      <c r="B3" s="53"/>
      <c r="C3" s="53"/>
      <c r="D3" s="53"/>
      <c r="E3" s="53"/>
      <c r="F3" s="53"/>
    </row>
    <row r="4" spans="1:6" ht="14.25">
      <c r="A4" s="90"/>
      <c r="B4" s="90"/>
      <c r="C4" s="90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91560.39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11004.31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2933.71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102564.7</v>
      </c>
      <c r="D36" s="56">
        <f>SUM(D6:D35)</f>
        <v>2933.71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60"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6" t="s">
        <v>96</v>
      </c>
      <c r="B3" s="86"/>
      <c r="C3" s="86"/>
      <c r="D3" s="86"/>
      <c r="E3" s="86"/>
      <c r="F3" s="86"/>
      <c r="G3" s="87"/>
    </row>
    <row r="4" spans="1:7" ht="12.75">
      <c r="A4" s="87"/>
      <c r="B4" s="87"/>
      <c r="C4" s="87"/>
      <c r="D4" s="87"/>
      <c r="E4" s="87"/>
      <c r="F4" s="87"/>
      <c r="G4" s="87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5302.07</v>
      </c>
      <c r="D7" s="6">
        <v>4241.95</v>
      </c>
      <c r="E7" s="7">
        <f>C7+D7</f>
        <v>9544.02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3719.28</v>
      </c>
      <c r="D8" s="6">
        <v>2975.46</v>
      </c>
      <c r="E8" s="7">
        <f aca="true" t="shared" si="0" ref="E8:E37">C8+D8</f>
        <v>6694.74</v>
      </c>
      <c r="F8" s="32"/>
      <c r="H8" s="3"/>
    </row>
    <row r="9" spans="1:8" ht="15.75">
      <c r="A9" s="49">
        <v>3</v>
      </c>
      <c r="B9" s="50" t="s">
        <v>8</v>
      </c>
      <c r="C9" s="6">
        <v>4387.09</v>
      </c>
      <c r="D9" s="6">
        <v>3509.99</v>
      </c>
      <c r="E9" s="7">
        <f t="shared" si="0"/>
        <v>7897.08</v>
      </c>
      <c r="F9" s="32"/>
      <c r="H9" s="3"/>
    </row>
    <row r="10" spans="1:8" ht="15.75">
      <c r="A10" s="49">
        <v>4</v>
      </c>
      <c r="B10" s="50" t="s">
        <v>9</v>
      </c>
      <c r="C10" s="6">
        <v>2759.6</v>
      </c>
      <c r="D10" s="6">
        <v>2207.66</v>
      </c>
      <c r="E10" s="7">
        <f t="shared" si="0"/>
        <v>4967.26</v>
      </c>
      <c r="F10" s="32"/>
      <c r="H10" s="3"/>
    </row>
    <row r="11" spans="1:8" ht="15.75">
      <c r="A11" s="49">
        <v>5</v>
      </c>
      <c r="B11" s="50" t="s">
        <v>10</v>
      </c>
      <c r="C11" s="6">
        <v>7382.62</v>
      </c>
      <c r="D11" s="6">
        <v>5906.17</v>
      </c>
      <c r="E11" s="7">
        <f t="shared" si="0"/>
        <v>13288.79</v>
      </c>
      <c r="F11" s="32"/>
      <c r="H11" s="3"/>
    </row>
    <row r="12" spans="1:8" ht="15.75">
      <c r="A12" s="49">
        <v>6</v>
      </c>
      <c r="B12" s="50" t="s">
        <v>53</v>
      </c>
      <c r="C12" s="6">
        <v>5224.7</v>
      </c>
      <c r="D12" s="6">
        <v>4180.07</v>
      </c>
      <c r="E12" s="7">
        <f t="shared" si="0"/>
        <v>9404.77</v>
      </c>
      <c r="F12" s="32"/>
      <c r="H12" s="3"/>
    </row>
    <row r="13" spans="1:8" ht="15.75">
      <c r="A13" s="49">
        <v>7</v>
      </c>
      <c r="B13" s="50" t="s">
        <v>11</v>
      </c>
      <c r="C13" s="6">
        <v>367.83</v>
      </c>
      <c r="D13" s="6">
        <v>294.28</v>
      </c>
      <c r="E13" s="7">
        <f t="shared" si="0"/>
        <v>662.1099999999999</v>
      </c>
      <c r="F13" s="32"/>
      <c r="H13" s="3"/>
    </row>
    <row r="14" spans="1:8" ht="15.75">
      <c r="A14" s="49">
        <v>8</v>
      </c>
      <c r="B14" s="50" t="s">
        <v>12</v>
      </c>
      <c r="C14" s="6">
        <v>2868.72</v>
      </c>
      <c r="D14" s="6">
        <v>2295.22</v>
      </c>
      <c r="E14" s="7">
        <f t="shared" si="0"/>
        <v>5163.94</v>
      </c>
      <c r="F14" s="32"/>
      <c r="H14" s="3"/>
    </row>
    <row r="15" spans="1:8" ht="15.75">
      <c r="A15" s="49">
        <v>9</v>
      </c>
      <c r="B15" s="50" t="s">
        <v>13</v>
      </c>
      <c r="C15" s="6">
        <v>4263.71</v>
      </c>
      <c r="D15" s="6">
        <v>3411.78</v>
      </c>
      <c r="E15" s="7">
        <f t="shared" si="0"/>
        <v>7675.49</v>
      </c>
      <c r="F15" s="32"/>
      <c r="H15" s="3"/>
    </row>
    <row r="16" spans="1:8" ht="15.75">
      <c r="A16" s="49">
        <v>10</v>
      </c>
      <c r="B16" s="50" t="s">
        <v>14</v>
      </c>
      <c r="C16" s="6">
        <v>758.8</v>
      </c>
      <c r="D16" s="6">
        <v>607.08</v>
      </c>
      <c r="E16" s="7">
        <f t="shared" si="0"/>
        <v>1365.88</v>
      </c>
      <c r="F16" s="32"/>
      <c r="H16" s="3"/>
    </row>
    <row r="17" spans="1:8" ht="15.75">
      <c r="A17" s="49">
        <v>11</v>
      </c>
      <c r="B17" s="50" t="s">
        <v>15</v>
      </c>
      <c r="C17" s="6">
        <v>3920.43</v>
      </c>
      <c r="D17" s="6">
        <v>3136.78</v>
      </c>
      <c r="E17" s="7">
        <f t="shared" si="0"/>
        <v>7057.21</v>
      </c>
      <c r="F17" s="32"/>
      <c r="H17" s="3"/>
    </row>
    <row r="18" spans="1:8" ht="15.75">
      <c r="A18" s="49">
        <v>12</v>
      </c>
      <c r="B18" s="50" t="s">
        <v>16</v>
      </c>
      <c r="C18" s="6">
        <v>4264.89</v>
      </c>
      <c r="D18" s="6">
        <v>3411.95</v>
      </c>
      <c r="E18" s="7">
        <f t="shared" si="0"/>
        <v>7676.84</v>
      </c>
      <c r="F18" s="32"/>
      <c r="H18" s="3"/>
    </row>
    <row r="19" spans="1:8" ht="15.75">
      <c r="A19" s="49">
        <v>13</v>
      </c>
      <c r="B19" s="50" t="s">
        <v>17</v>
      </c>
      <c r="C19" s="6">
        <v>1283.38</v>
      </c>
      <c r="D19" s="6">
        <v>1026.76</v>
      </c>
      <c r="E19" s="7">
        <f t="shared" si="0"/>
        <v>2310.1400000000003</v>
      </c>
      <c r="F19" s="32"/>
      <c r="H19" s="3"/>
    </row>
    <row r="20" spans="1:8" ht="15.75">
      <c r="A20" s="49">
        <v>14</v>
      </c>
      <c r="B20" s="50" t="s">
        <v>18</v>
      </c>
      <c r="C20" s="6">
        <v>2032.95</v>
      </c>
      <c r="D20" s="6">
        <v>1626.36</v>
      </c>
      <c r="E20" s="7">
        <f t="shared" si="0"/>
        <v>3659.31</v>
      </c>
      <c r="F20" s="32"/>
      <c r="H20" s="3"/>
    </row>
    <row r="21" spans="1:8" ht="15.75">
      <c r="A21" s="49">
        <v>15</v>
      </c>
      <c r="B21" s="50" t="s">
        <v>19</v>
      </c>
      <c r="C21" s="6">
        <v>4881.87</v>
      </c>
      <c r="D21" s="6">
        <v>3906.65</v>
      </c>
      <c r="E21" s="7">
        <f t="shared" si="0"/>
        <v>8788.52</v>
      </c>
      <c r="F21" s="32"/>
      <c r="H21" s="3"/>
    </row>
    <row r="22" spans="1:8" ht="15.75">
      <c r="A22" s="49">
        <v>16</v>
      </c>
      <c r="B22" s="50" t="s">
        <v>20</v>
      </c>
      <c r="C22" s="6">
        <v>612.66</v>
      </c>
      <c r="D22" s="6">
        <v>490.12</v>
      </c>
      <c r="E22" s="7">
        <f t="shared" si="0"/>
        <v>1102.78</v>
      </c>
      <c r="F22" s="32"/>
      <c r="H22" s="3"/>
    </row>
    <row r="23" spans="1:8" ht="15.75">
      <c r="A23" s="49">
        <v>17</v>
      </c>
      <c r="B23" s="50" t="s">
        <v>21</v>
      </c>
      <c r="C23" s="6">
        <v>1395.65</v>
      </c>
      <c r="D23" s="6">
        <v>1116.58</v>
      </c>
      <c r="E23" s="7">
        <f t="shared" si="0"/>
        <v>2512.23</v>
      </c>
      <c r="F23" s="32"/>
      <c r="H23" s="3"/>
    </row>
    <row r="24" spans="1:8" ht="15.75">
      <c r="A24" s="49">
        <v>18</v>
      </c>
      <c r="B24" s="50" t="s">
        <v>87</v>
      </c>
      <c r="C24" s="6">
        <v>5236.85</v>
      </c>
      <c r="D24" s="6">
        <v>4190.34</v>
      </c>
      <c r="E24" s="7">
        <f t="shared" si="0"/>
        <v>9427.19</v>
      </c>
      <c r="F24" s="32"/>
      <c r="H24" s="3"/>
    </row>
    <row r="25" spans="1:8" ht="15.75">
      <c r="A25" s="49">
        <v>19</v>
      </c>
      <c r="B25" s="50" t="s">
        <v>22</v>
      </c>
      <c r="C25" s="6">
        <v>3403.59</v>
      </c>
      <c r="D25" s="6">
        <v>2722.82</v>
      </c>
      <c r="E25" s="7">
        <f t="shared" si="0"/>
        <v>6126.41</v>
      </c>
      <c r="F25" s="32"/>
      <c r="H25" s="3"/>
    </row>
    <row r="26" spans="1:8" ht="15.75">
      <c r="A26" s="49">
        <v>20</v>
      </c>
      <c r="B26" s="50" t="s">
        <v>23</v>
      </c>
      <c r="C26" s="6">
        <v>1753.93</v>
      </c>
      <c r="D26" s="6">
        <v>1403.13</v>
      </c>
      <c r="E26" s="7">
        <f t="shared" si="0"/>
        <v>3157.0600000000004</v>
      </c>
      <c r="F26" s="32"/>
      <c r="H26" s="3"/>
    </row>
    <row r="27" spans="1:8" ht="15.75">
      <c r="A27" s="49">
        <v>21</v>
      </c>
      <c r="B27" s="50" t="s">
        <v>24</v>
      </c>
      <c r="C27" s="6">
        <v>2561.97</v>
      </c>
      <c r="D27" s="6">
        <v>2049.78</v>
      </c>
      <c r="E27" s="7">
        <f t="shared" si="0"/>
        <v>4611.75</v>
      </c>
      <c r="F27" s="32"/>
      <c r="H27" s="3"/>
    </row>
    <row r="28" spans="1:8" ht="15.75">
      <c r="A28" s="49">
        <v>22</v>
      </c>
      <c r="B28" s="50" t="s">
        <v>25</v>
      </c>
      <c r="C28" s="6">
        <v>8993.09</v>
      </c>
      <c r="D28" s="6">
        <v>7194.11</v>
      </c>
      <c r="E28" s="7">
        <f t="shared" si="0"/>
        <v>16187.2</v>
      </c>
      <c r="F28" s="32"/>
      <c r="H28" s="3"/>
    </row>
    <row r="29" spans="1:8" ht="15.75">
      <c r="A29" s="49">
        <v>23</v>
      </c>
      <c r="B29" s="50" t="s">
        <v>26</v>
      </c>
      <c r="C29" s="6">
        <v>10790.44</v>
      </c>
      <c r="D29" s="6">
        <v>8635.57</v>
      </c>
      <c r="E29" s="7">
        <f t="shared" si="0"/>
        <v>19426.010000000002</v>
      </c>
      <c r="F29" s="32"/>
      <c r="H29" s="3"/>
    </row>
    <row r="30" spans="1:8" ht="15.75">
      <c r="A30" s="49">
        <v>24</v>
      </c>
      <c r="B30" s="50" t="s">
        <v>36</v>
      </c>
      <c r="C30" s="6">
        <v>772.26</v>
      </c>
      <c r="D30" s="6">
        <v>617.87</v>
      </c>
      <c r="E30" s="7">
        <f t="shared" si="0"/>
        <v>1390.13</v>
      </c>
      <c r="F30" s="32"/>
      <c r="H30" s="3"/>
    </row>
    <row r="31" spans="1:8" ht="15.75">
      <c r="A31" s="49">
        <v>25</v>
      </c>
      <c r="B31" s="50" t="s">
        <v>37</v>
      </c>
      <c r="C31" s="6">
        <v>6605.16</v>
      </c>
      <c r="D31" s="6">
        <v>5284.31</v>
      </c>
      <c r="E31" s="7">
        <f t="shared" si="0"/>
        <v>11889.470000000001</v>
      </c>
      <c r="F31" s="32"/>
      <c r="H31" s="3"/>
    </row>
    <row r="32" spans="1:8" ht="15.75">
      <c r="A32" s="49">
        <v>26</v>
      </c>
      <c r="B32" s="50" t="s">
        <v>39</v>
      </c>
      <c r="C32" s="6">
        <v>1154.86</v>
      </c>
      <c r="D32" s="6">
        <v>923.97</v>
      </c>
      <c r="E32" s="7">
        <f t="shared" si="0"/>
        <v>2078.83</v>
      </c>
      <c r="F32" s="32"/>
      <c r="H32" s="3"/>
    </row>
    <row r="33" spans="1:8" ht="15.75">
      <c r="A33" s="49">
        <v>27</v>
      </c>
      <c r="B33" s="50" t="s">
        <v>41</v>
      </c>
      <c r="C33" s="6">
        <v>1614.27</v>
      </c>
      <c r="D33" s="6">
        <v>1291.49</v>
      </c>
      <c r="E33" s="7">
        <f t="shared" si="0"/>
        <v>2905.76</v>
      </c>
      <c r="F33" s="32"/>
      <c r="H33" s="3"/>
    </row>
    <row r="34" spans="1:8" ht="15.75">
      <c r="A34" s="49">
        <v>28</v>
      </c>
      <c r="B34" s="50" t="s">
        <v>54</v>
      </c>
      <c r="C34" s="6">
        <v>174.7</v>
      </c>
      <c r="D34" s="6">
        <v>139.79</v>
      </c>
      <c r="E34" s="7">
        <f t="shared" si="0"/>
        <v>314.49</v>
      </c>
      <c r="F34" s="32"/>
      <c r="H34" s="3"/>
    </row>
    <row r="35" spans="1:8" ht="15.75">
      <c r="A35" s="49">
        <v>29</v>
      </c>
      <c r="B35" s="50" t="s">
        <v>55</v>
      </c>
      <c r="C35" s="6">
        <v>714.31</v>
      </c>
      <c r="D35" s="6">
        <v>571.57</v>
      </c>
      <c r="E35" s="7">
        <f t="shared" si="0"/>
        <v>1285.88</v>
      </c>
      <c r="F35" s="32"/>
      <c r="H35" s="3"/>
    </row>
    <row r="36" spans="1:8" ht="15.75">
      <c r="A36" s="49">
        <v>30</v>
      </c>
      <c r="B36" s="50" t="s">
        <v>64</v>
      </c>
      <c r="C36" s="6">
        <v>48.47</v>
      </c>
      <c r="D36" s="6">
        <v>38.78</v>
      </c>
      <c r="E36" s="7">
        <f t="shared" si="0"/>
        <v>87.25</v>
      </c>
      <c r="F36" s="32"/>
      <c r="H36" s="3"/>
    </row>
    <row r="37" spans="1:8" ht="15.75">
      <c r="A37" s="51"/>
      <c r="B37" s="51" t="s">
        <v>27</v>
      </c>
      <c r="C37" s="57">
        <f>SUM(C7:C36)</f>
        <v>99250.15</v>
      </c>
      <c r="D37" s="57">
        <f>SUM(D7:D36)</f>
        <v>79408.39000000001</v>
      </c>
      <c r="E37" s="7">
        <f t="shared" si="0"/>
        <v>178658.54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workbookViewId="0" topLeftCell="A1">
      <selection activeCell="H29" sqref="H29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6" t="s">
        <v>97</v>
      </c>
      <c r="C2" s="86"/>
      <c r="D2" s="86"/>
      <c r="E2" s="86"/>
      <c r="F2" s="86"/>
      <c r="G2" s="86"/>
      <c r="H2" s="86"/>
      <c r="I2" s="86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1574.36</v>
      </c>
      <c r="D6" s="40">
        <v>1259.5</v>
      </c>
      <c r="E6" s="41">
        <f>C6+D6</f>
        <v>2833.8599999999997</v>
      </c>
      <c r="F6" s="32"/>
    </row>
    <row r="7" spans="1:6" ht="15.75">
      <c r="A7" s="49">
        <v>2</v>
      </c>
      <c r="B7" s="50" t="s">
        <v>7</v>
      </c>
      <c r="C7" s="6">
        <v>617.01</v>
      </c>
      <c r="D7" s="6">
        <v>493.58</v>
      </c>
      <c r="E7" s="41">
        <f aca="true" t="shared" si="0" ref="E7:E36">C7+D7</f>
        <v>1110.59</v>
      </c>
      <c r="F7" s="32"/>
    </row>
    <row r="8" spans="1:6" ht="15.75">
      <c r="A8" s="49">
        <v>3</v>
      </c>
      <c r="B8" s="50" t="s">
        <v>8</v>
      </c>
      <c r="C8" s="1">
        <v>0</v>
      </c>
      <c r="D8" s="6">
        <v>0</v>
      </c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755.08</v>
      </c>
      <c r="D9" s="6">
        <v>604.07</v>
      </c>
      <c r="E9" s="41">
        <f t="shared" si="0"/>
        <v>1359.15</v>
      </c>
      <c r="F9" s="32"/>
    </row>
    <row r="10" spans="1:6" ht="15.75">
      <c r="A10" s="49">
        <v>5</v>
      </c>
      <c r="B10" s="50" t="s">
        <v>10</v>
      </c>
      <c r="C10" s="6">
        <v>1705.91</v>
      </c>
      <c r="D10" s="6">
        <v>1364.77</v>
      </c>
      <c r="E10" s="41">
        <f t="shared" si="0"/>
        <v>3070.6800000000003</v>
      </c>
      <c r="F10" s="32"/>
    </row>
    <row r="11" spans="1:6" ht="15.75">
      <c r="A11" s="49">
        <v>6</v>
      </c>
      <c r="B11" s="50" t="s">
        <v>53</v>
      </c>
      <c r="C11" s="6">
        <v>1110.22</v>
      </c>
      <c r="D11" s="6">
        <v>888.21</v>
      </c>
      <c r="E11" s="41">
        <f t="shared" si="0"/>
        <v>1998.43</v>
      </c>
      <c r="F11" s="32"/>
    </row>
    <row r="12" spans="1:6" ht="15.75">
      <c r="A12" s="49">
        <v>7</v>
      </c>
      <c r="B12" s="50" t="s">
        <v>11</v>
      </c>
      <c r="C12" s="6">
        <v>148.73</v>
      </c>
      <c r="D12" s="6">
        <v>118.99</v>
      </c>
      <c r="E12" s="41">
        <f t="shared" si="0"/>
        <v>267.71999999999997</v>
      </c>
      <c r="F12" s="32"/>
    </row>
    <row r="13" spans="1:6" ht="15.75">
      <c r="A13" s="49">
        <v>8</v>
      </c>
      <c r="B13" s="50" t="s">
        <v>12</v>
      </c>
      <c r="C13" s="6">
        <v>780.07</v>
      </c>
      <c r="D13" s="6">
        <v>624.09</v>
      </c>
      <c r="E13" s="41">
        <f t="shared" si="0"/>
        <v>1404.16</v>
      </c>
      <c r="F13" s="32"/>
    </row>
    <row r="14" spans="1:6" ht="15.75">
      <c r="A14" s="49">
        <v>9</v>
      </c>
      <c r="B14" s="50" t="s">
        <v>13</v>
      </c>
      <c r="C14" s="6">
        <v>1534.74</v>
      </c>
      <c r="D14" s="6">
        <v>1227.79</v>
      </c>
      <c r="E14" s="41">
        <f t="shared" si="0"/>
        <v>2762.5299999999997</v>
      </c>
      <c r="F14" s="32"/>
    </row>
    <row r="15" spans="1:6" ht="15.75">
      <c r="A15" s="49">
        <v>10</v>
      </c>
      <c r="B15" s="50" t="s">
        <v>14</v>
      </c>
      <c r="C15" s="6">
        <v>79.68</v>
      </c>
      <c r="D15" s="6">
        <v>63.74</v>
      </c>
      <c r="E15" s="41">
        <f t="shared" si="0"/>
        <v>143.42000000000002</v>
      </c>
      <c r="F15" s="32"/>
    </row>
    <row r="16" spans="1:6" ht="15.75">
      <c r="A16" s="49">
        <v>11</v>
      </c>
      <c r="B16" s="50" t="s">
        <v>15</v>
      </c>
      <c r="C16" s="6">
        <v>1269.2</v>
      </c>
      <c r="D16" s="6">
        <v>1015.38</v>
      </c>
      <c r="E16" s="41">
        <f t="shared" si="0"/>
        <v>2284.58</v>
      </c>
      <c r="F16" s="32"/>
    </row>
    <row r="17" spans="1:6" ht="15.75">
      <c r="A17" s="49">
        <v>12</v>
      </c>
      <c r="B17" s="50" t="s">
        <v>16</v>
      </c>
      <c r="C17" s="6">
        <v>754.69</v>
      </c>
      <c r="D17" s="6">
        <v>603.77</v>
      </c>
      <c r="E17" s="41">
        <f t="shared" si="0"/>
        <v>1358.46</v>
      </c>
      <c r="F17" s="32"/>
    </row>
    <row r="18" spans="1:6" ht="15.75">
      <c r="A18" s="49">
        <v>13</v>
      </c>
      <c r="B18" s="50" t="s">
        <v>17</v>
      </c>
      <c r="C18" s="6">
        <v>318.7</v>
      </c>
      <c r="D18" s="6">
        <v>254.98</v>
      </c>
      <c r="E18" s="41">
        <f t="shared" si="0"/>
        <v>573.68</v>
      </c>
      <c r="F18" s="32"/>
    </row>
    <row r="19" spans="1:6" ht="15.75">
      <c r="A19" s="49">
        <v>14</v>
      </c>
      <c r="B19" s="50" t="s">
        <v>18</v>
      </c>
      <c r="C19" s="6">
        <v>1116.71</v>
      </c>
      <c r="D19" s="6">
        <v>893.39</v>
      </c>
      <c r="E19" s="41">
        <f t="shared" si="0"/>
        <v>2010.1</v>
      </c>
      <c r="F19" s="32"/>
    </row>
    <row r="20" spans="1:6" ht="15.75">
      <c r="A20" s="49">
        <v>15</v>
      </c>
      <c r="B20" s="50" t="s">
        <v>19</v>
      </c>
      <c r="C20" s="6">
        <v>2033.74</v>
      </c>
      <c r="D20" s="6">
        <v>1627.07</v>
      </c>
      <c r="E20" s="41">
        <f t="shared" si="0"/>
        <v>3660.81</v>
      </c>
      <c r="F20" s="32"/>
    </row>
    <row r="21" spans="1:6" ht="15.75">
      <c r="A21" s="49">
        <v>16</v>
      </c>
      <c r="B21" s="50" t="s">
        <v>20</v>
      </c>
      <c r="C21" s="6">
        <v>148.73</v>
      </c>
      <c r="D21" s="6">
        <v>118.99</v>
      </c>
      <c r="E21" s="41">
        <f t="shared" si="0"/>
        <v>267.71999999999997</v>
      </c>
      <c r="F21" s="32"/>
    </row>
    <row r="22" spans="1:6" ht="15.75">
      <c r="A22" s="49">
        <v>17</v>
      </c>
      <c r="B22" s="50" t="s">
        <v>21</v>
      </c>
      <c r="C22" s="6">
        <v>649.3</v>
      </c>
      <c r="D22" s="6">
        <v>519.43</v>
      </c>
      <c r="E22" s="41">
        <f t="shared" si="0"/>
        <v>1168.73</v>
      </c>
      <c r="F22" s="32"/>
    </row>
    <row r="23" spans="1:6" ht="15.75">
      <c r="A23" s="49">
        <v>18</v>
      </c>
      <c r="B23" s="50" t="s">
        <v>87</v>
      </c>
      <c r="C23" s="6">
        <v>1437.62</v>
      </c>
      <c r="D23" s="6">
        <v>1150.14</v>
      </c>
      <c r="E23" s="41">
        <f t="shared" si="0"/>
        <v>2587.76</v>
      </c>
      <c r="F23" s="32"/>
    </row>
    <row r="24" spans="1:6" ht="15.75">
      <c r="A24" s="49">
        <v>19</v>
      </c>
      <c r="B24" s="50" t="s">
        <v>22</v>
      </c>
      <c r="C24" s="6">
        <v>1821.89</v>
      </c>
      <c r="D24" s="6">
        <v>1457.5</v>
      </c>
      <c r="E24" s="41">
        <f t="shared" si="0"/>
        <v>3279.3900000000003</v>
      </c>
      <c r="F24" s="32"/>
    </row>
    <row r="25" spans="1:6" ht="15.75">
      <c r="A25" s="49">
        <v>20</v>
      </c>
      <c r="B25" s="50" t="s">
        <v>23</v>
      </c>
      <c r="C25" s="6">
        <v>308.08</v>
      </c>
      <c r="D25" s="6">
        <v>246.48</v>
      </c>
      <c r="E25" s="41">
        <f t="shared" si="0"/>
        <v>554.56</v>
      </c>
      <c r="F25" s="32"/>
    </row>
    <row r="26" spans="1:6" ht="15.75">
      <c r="A26" s="49">
        <v>21</v>
      </c>
      <c r="B26" s="50" t="s">
        <v>24</v>
      </c>
      <c r="C26" s="6">
        <v>308.5</v>
      </c>
      <c r="D26" s="6">
        <v>246.8</v>
      </c>
      <c r="E26" s="41">
        <f t="shared" si="0"/>
        <v>555.3</v>
      </c>
      <c r="F26" s="32"/>
    </row>
    <row r="27" spans="1:6" ht="15.75">
      <c r="A27" s="49">
        <v>22</v>
      </c>
      <c r="B27" s="50" t="s">
        <v>25</v>
      </c>
      <c r="C27" s="6">
        <v>2642.12</v>
      </c>
      <c r="D27" s="6">
        <v>2113.68</v>
      </c>
      <c r="E27" s="41">
        <f t="shared" si="0"/>
        <v>4755.799999999999</v>
      </c>
      <c r="F27" s="32"/>
    </row>
    <row r="28" spans="1:6" ht="15.75">
      <c r="A28" s="49">
        <v>23</v>
      </c>
      <c r="B28" s="50" t="s">
        <v>26</v>
      </c>
      <c r="C28" s="6">
        <v>3020.7</v>
      </c>
      <c r="D28" s="6">
        <v>2416.52</v>
      </c>
      <c r="E28" s="41">
        <f t="shared" si="0"/>
        <v>5437.219999999999</v>
      </c>
      <c r="F28" s="32"/>
    </row>
    <row r="29" spans="1:6" ht="15.75">
      <c r="A29" s="49">
        <v>24</v>
      </c>
      <c r="B29" s="50" t="s">
        <v>36</v>
      </c>
      <c r="C29" s="6">
        <v>159.35</v>
      </c>
      <c r="D29" s="6">
        <v>127.49</v>
      </c>
      <c r="E29" s="41">
        <f t="shared" si="0"/>
        <v>286.84</v>
      </c>
      <c r="F29" s="32"/>
    </row>
    <row r="30" spans="1:6" ht="15.75">
      <c r="A30" s="49">
        <v>25</v>
      </c>
      <c r="B30" s="50" t="s">
        <v>37</v>
      </c>
      <c r="C30" s="6">
        <v>308.08</v>
      </c>
      <c r="D30" s="6">
        <v>246.48</v>
      </c>
      <c r="E30" s="41">
        <f t="shared" si="0"/>
        <v>554.56</v>
      </c>
      <c r="F30" s="32"/>
    </row>
    <row r="31" spans="1:6" ht="15.75">
      <c r="A31" s="49">
        <v>26</v>
      </c>
      <c r="B31" s="50" t="s">
        <v>39</v>
      </c>
      <c r="C31" s="6">
        <v>457.23</v>
      </c>
      <c r="D31" s="6">
        <v>365.79</v>
      </c>
      <c r="E31" s="41">
        <f t="shared" si="0"/>
        <v>823.02</v>
      </c>
      <c r="F31" s="32"/>
    </row>
    <row r="32" spans="1:6" ht="15.75">
      <c r="A32" s="49">
        <v>27</v>
      </c>
      <c r="B32" s="50" t="s">
        <v>41</v>
      </c>
      <c r="C32" s="6">
        <v>159.35</v>
      </c>
      <c r="D32" s="6">
        <v>127.49</v>
      </c>
      <c r="E32" s="41">
        <f t="shared" si="0"/>
        <v>286.84</v>
      </c>
      <c r="F32" s="32"/>
    </row>
    <row r="33" spans="1:6" ht="15.75">
      <c r="A33" s="49">
        <v>28</v>
      </c>
      <c r="B33" s="50" t="s">
        <v>54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148.73</v>
      </c>
      <c r="D34" s="6">
        <v>118.99</v>
      </c>
      <c r="E34" s="41">
        <f t="shared" si="0"/>
        <v>267.71999999999997</v>
      </c>
      <c r="F34" s="32"/>
    </row>
    <row r="35" spans="1:6" ht="15.75">
      <c r="A35" s="49">
        <v>30</v>
      </c>
      <c r="B35" s="50" t="s">
        <v>64</v>
      </c>
      <c r="C35" s="6">
        <v>326.32</v>
      </c>
      <c r="D35" s="6">
        <v>261.04</v>
      </c>
      <c r="E35" s="41">
        <f t="shared" si="0"/>
        <v>587.36</v>
      </c>
      <c r="F35" s="32"/>
    </row>
    <row r="36" spans="1:6" ht="15.75">
      <c r="A36" s="62"/>
      <c r="B36" s="51" t="s">
        <v>27</v>
      </c>
      <c r="C36" s="57">
        <f>SUM(C6:C35)</f>
        <v>25694.84</v>
      </c>
      <c r="D36" s="57">
        <f>SUM(D6:D35)</f>
        <v>20556.15</v>
      </c>
      <c r="E36" s="41">
        <f t="shared" si="0"/>
        <v>46250.990000000005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O13" sqref="O13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98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8" t="s">
        <v>92</v>
      </c>
      <c r="H44" s="88"/>
    </row>
    <row r="45" spans="7:9" ht="12.75">
      <c r="G45" s="88"/>
      <c r="H45" s="88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38" sqref="C38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99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33626.59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12566.54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8533.05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39688.03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81572.14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44685.19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69878.65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50000.56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32114.72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4942.03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30658.74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4720.98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939.68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12155.34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33157.26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451.86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924.02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38947.97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34170.12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8505.25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5269.2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79632.57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50743.85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2192.5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24340.05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1286.19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602.78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115.46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4905.58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1063.92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712390.82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37" sqref="C37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9" t="s">
        <v>100</v>
      </c>
      <c r="B4" s="89"/>
      <c r="C4" s="89"/>
      <c r="D4" s="89"/>
      <c r="E4" s="89"/>
      <c r="F4" s="89"/>
      <c r="G4" s="89"/>
      <c r="H4" s="89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26814.36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3176.8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1252.37</v>
      </c>
    </row>
    <row r="10" spans="1:3" ht="15.75">
      <c r="A10" s="49">
        <v>4</v>
      </c>
      <c r="B10" s="50" t="s">
        <v>9</v>
      </c>
      <c r="C10" s="6">
        <v>10365.65</v>
      </c>
    </row>
    <row r="11" spans="1:3" ht="15.75">
      <c r="A11" s="49">
        <v>5</v>
      </c>
      <c r="B11" s="50" t="s">
        <v>10</v>
      </c>
      <c r="C11" s="6">
        <v>23317.31</v>
      </c>
    </row>
    <row r="12" spans="1:3" ht="15.75">
      <c r="A12" s="49">
        <v>6</v>
      </c>
      <c r="B12" s="50" t="s">
        <v>53</v>
      </c>
      <c r="C12" s="6">
        <v>7939.53</v>
      </c>
    </row>
    <row r="13" spans="1:3" ht="15.75">
      <c r="A13" s="49">
        <v>7</v>
      </c>
      <c r="B13" s="50" t="s">
        <v>11</v>
      </c>
      <c r="C13" s="6">
        <v>55379.94</v>
      </c>
    </row>
    <row r="14" spans="1:3" ht="15.75">
      <c r="A14" s="49">
        <v>8</v>
      </c>
      <c r="B14" s="50" t="s">
        <v>12</v>
      </c>
      <c r="C14" s="6">
        <v>12827.69</v>
      </c>
    </row>
    <row r="15" spans="1:3" ht="15.75">
      <c r="A15" s="49">
        <v>9</v>
      </c>
      <c r="B15" s="50" t="s">
        <v>13</v>
      </c>
      <c r="C15" s="6">
        <v>11988.29</v>
      </c>
    </row>
    <row r="16" spans="1:3" ht="15.75">
      <c r="A16" s="49">
        <v>10</v>
      </c>
      <c r="B16" s="50" t="s">
        <v>14</v>
      </c>
      <c r="C16" s="6">
        <v>4163.51</v>
      </c>
    </row>
    <row r="17" spans="1:3" ht="15.75">
      <c r="A17" s="49">
        <v>11</v>
      </c>
      <c r="B17" s="50" t="s">
        <v>15</v>
      </c>
      <c r="C17" s="6">
        <v>12883.69</v>
      </c>
    </row>
    <row r="18" spans="1:3" ht="15.75">
      <c r="A18" s="49">
        <v>12</v>
      </c>
      <c r="B18" s="50" t="s">
        <v>16</v>
      </c>
      <c r="C18" s="6">
        <v>0</v>
      </c>
    </row>
    <row r="19" spans="1:3" ht="15.75">
      <c r="A19" s="49">
        <v>13</v>
      </c>
      <c r="B19" s="50" t="s">
        <v>17</v>
      </c>
      <c r="C19" s="6">
        <v>0</v>
      </c>
    </row>
    <row r="20" spans="1:3" ht="15.75">
      <c r="A20" s="49">
        <v>14</v>
      </c>
      <c r="B20" s="50" t="s">
        <v>18</v>
      </c>
      <c r="C20" s="6">
        <v>15561.42</v>
      </c>
    </row>
    <row r="21" spans="1:3" ht="15.75">
      <c r="A21" s="49">
        <v>15</v>
      </c>
      <c r="B21" s="50" t="s">
        <v>19</v>
      </c>
      <c r="C21" s="6">
        <v>15468.52</v>
      </c>
    </row>
    <row r="22" spans="1:3" ht="15.75">
      <c r="A22" s="49">
        <v>16</v>
      </c>
      <c r="B22" s="50" t="s">
        <v>20</v>
      </c>
      <c r="C22" s="6">
        <v>0</v>
      </c>
    </row>
    <row r="23" spans="1:3" ht="15.75">
      <c r="A23" s="49">
        <v>17</v>
      </c>
      <c r="B23" s="50" t="s">
        <v>21</v>
      </c>
      <c r="C23" s="6">
        <v>760.31</v>
      </c>
    </row>
    <row r="24" spans="1:3" ht="15.75">
      <c r="A24" s="49">
        <v>18</v>
      </c>
      <c r="B24" s="50" t="s">
        <v>87</v>
      </c>
      <c r="C24" s="6">
        <v>8501.55</v>
      </c>
    </row>
    <row r="25" spans="1:3" ht="15.75">
      <c r="A25" s="49">
        <v>19</v>
      </c>
      <c r="B25" s="50" t="s">
        <v>22</v>
      </c>
      <c r="C25" s="6">
        <v>24695.88</v>
      </c>
    </row>
    <row r="26" spans="1:3" ht="15.75">
      <c r="A26" s="49">
        <v>20</v>
      </c>
      <c r="B26" s="50" t="s">
        <v>23</v>
      </c>
      <c r="C26" s="6">
        <v>0</v>
      </c>
    </row>
    <row r="27" spans="1:3" ht="15.75">
      <c r="A27" s="49">
        <v>21</v>
      </c>
      <c r="B27" s="50" t="s">
        <v>24</v>
      </c>
      <c r="C27" s="6">
        <v>0</v>
      </c>
    </row>
    <row r="28" spans="1:3" ht="15.75">
      <c r="A28" s="49">
        <v>22</v>
      </c>
      <c r="B28" s="50" t="s">
        <v>25</v>
      </c>
      <c r="C28" s="6">
        <v>15707.17</v>
      </c>
    </row>
    <row r="29" spans="1:3" ht="15.75">
      <c r="A29" s="49">
        <v>23</v>
      </c>
      <c r="B29" s="50" t="s">
        <v>26</v>
      </c>
      <c r="C29" s="6">
        <v>8070.76</v>
      </c>
    </row>
    <row r="30" spans="1:3" ht="15.75">
      <c r="A30" s="49">
        <v>24</v>
      </c>
      <c r="B30" s="50" t="s">
        <v>36</v>
      </c>
      <c r="C30" s="6">
        <v>0</v>
      </c>
    </row>
    <row r="31" spans="1:3" ht="15.75">
      <c r="A31" s="49">
        <v>25</v>
      </c>
      <c r="B31" s="50" t="s">
        <v>37</v>
      </c>
      <c r="C31" s="6">
        <v>5103.25</v>
      </c>
    </row>
    <row r="32" spans="1:3" ht="15.75">
      <c r="A32" s="49">
        <v>26</v>
      </c>
      <c r="B32" s="50" t="s">
        <v>39</v>
      </c>
      <c r="C32" s="6">
        <v>0</v>
      </c>
    </row>
    <row r="33" spans="1:3" ht="15.75">
      <c r="A33" s="49">
        <v>27</v>
      </c>
      <c r="B33" s="50" t="s">
        <v>41</v>
      </c>
      <c r="C33" s="6">
        <v>0</v>
      </c>
    </row>
    <row r="34" spans="1:3" ht="15.75">
      <c r="A34" s="49">
        <v>28</v>
      </c>
      <c r="B34" s="50" t="s">
        <v>54</v>
      </c>
      <c r="C34" s="6">
        <v>0</v>
      </c>
    </row>
    <row r="35" spans="1:3" ht="15.75">
      <c r="A35" s="49">
        <v>29</v>
      </c>
      <c r="B35" s="50" t="s">
        <v>55</v>
      </c>
      <c r="C35" s="6">
        <v>0</v>
      </c>
    </row>
    <row r="36" spans="1:3" ht="15.75">
      <c r="A36" s="49">
        <v>30</v>
      </c>
      <c r="B36" s="50" t="s">
        <v>64</v>
      </c>
      <c r="C36" s="6">
        <v>0</v>
      </c>
    </row>
    <row r="37" spans="1:3" ht="15.75">
      <c r="A37" s="51"/>
      <c r="B37" s="51" t="s">
        <v>27</v>
      </c>
      <c r="C37" s="56">
        <f>SUM(C7:C36)</f>
        <v>263978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M34" sqref="M34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9" t="s">
        <v>101</v>
      </c>
      <c r="B3" s="89"/>
      <c r="C3" s="89"/>
      <c r="D3" s="89"/>
      <c r="E3" s="89"/>
      <c r="F3" s="89"/>
      <c r="G3" s="89"/>
    </row>
    <row r="4" spans="1:7" ht="15">
      <c r="A4" s="90"/>
      <c r="B4" s="90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13927.88</v>
      </c>
      <c r="D6" s="6">
        <v>28436.12</v>
      </c>
      <c r="E6" s="7">
        <f>C6+D6</f>
        <v>42364</v>
      </c>
      <c r="F6" s="32"/>
      <c r="G6" s="32"/>
    </row>
    <row r="7" spans="1:7" ht="15.75">
      <c r="A7" s="49">
        <v>2</v>
      </c>
      <c r="B7" s="50" t="s">
        <v>7</v>
      </c>
      <c r="C7" s="6">
        <v>2101.75</v>
      </c>
      <c r="D7" s="6">
        <v>880.31</v>
      </c>
      <c r="E7" s="7">
        <f aca="true" t="shared" si="0" ref="E7:E36">C7+D7</f>
        <v>2982.06</v>
      </c>
      <c r="F7" s="32"/>
      <c r="G7" s="32"/>
    </row>
    <row r="8" spans="1:7" ht="15.75">
      <c r="A8" s="49">
        <v>3</v>
      </c>
      <c r="B8" s="50" t="s">
        <v>8</v>
      </c>
      <c r="C8" s="6">
        <v>779.44</v>
      </c>
      <c r="D8" s="6">
        <v>2591.56</v>
      </c>
      <c r="E8" s="7">
        <f t="shared" si="0"/>
        <v>3371</v>
      </c>
      <c r="F8" s="32"/>
      <c r="G8" s="32"/>
    </row>
    <row r="9" spans="1:7" ht="15.75">
      <c r="A9" s="49">
        <v>4</v>
      </c>
      <c r="B9" s="50" t="s">
        <v>9</v>
      </c>
      <c r="C9" s="6">
        <v>9687.91</v>
      </c>
      <c r="D9" s="6">
        <v>26157.88</v>
      </c>
      <c r="E9" s="7">
        <f t="shared" si="0"/>
        <v>35845.79</v>
      </c>
      <c r="F9" s="32"/>
      <c r="G9" s="32"/>
    </row>
    <row r="10" spans="1:7" ht="15.75">
      <c r="A10" s="49">
        <v>5</v>
      </c>
      <c r="B10" s="50" t="s">
        <v>10</v>
      </c>
      <c r="C10" s="6">
        <v>27369.24</v>
      </c>
      <c r="D10" s="6">
        <v>65435.66</v>
      </c>
      <c r="E10" s="7">
        <f t="shared" si="0"/>
        <v>92804.90000000001</v>
      </c>
      <c r="F10" s="32"/>
      <c r="G10" s="32"/>
    </row>
    <row r="11" spans="1:7" ht="15.75">
      <c r="A11" s="49">
        <v>6</v>
      </c>
      <c r="B11" s="50" t="s">
        <v>53</v>
      </c>
      <c r="C11" s="6">
        <v>12301.95</v>
      </c>
      <c r="D11" s="6">
        <v>17497.77</v>
      </c>
      <c r="E11" s="7">
        <f t="shared" si="0"/>
        <v>29799.72</v>
      </c>
      <c r="F11" s="32"/>
      <c r="G11" s="32"/>
    </row>
    <row r="12" spans="1:7" ht="15.75">
      <c r="A12" s="49">
        <v>7</v>
      </c>
      <c r="B12" s="50" t="s">
        <v>11</v>
      </c>
      <c r="C12" s="6">
        <v>38840.17</v>
      </c>
      <c r="D12" s="6">
        <v>79020.21</v>
      </c>
      <c r="E12" s="7">
        <f t="shared" si="0"/>
        <v>117860.38</v>
      </c>
      <c r="F12" s="32"/>
      <c r="G12" s="32"/>
    </row>
    <row r="13" spans="1:7" ht="15.75">
      <c r="A13" s="49">
        <v>8</v>
      </c>
      <c r="B13" s="50" t="s">
        <v>12</v>
      </c>
      <c r="C13" s="6">
        <v>14831.36</v>
      </c>
      <c r="D13" s="6">
        <v>22239.11</v>
      </c>
      <c r="E13" s="7">
        <f t="shared" si="0"/>
        <v>37070.47</v>
      </c>
      <c r="F13" s="32"/>
      <c r="G13" s="32"/>
    </row>
    <row r="14" spans="1:7" ht="15.75">
      <c r="A14" s="49">
        <v>9</v>
      </c>
      <c r="B14" s="50" t="s">
        <v>13</v>
      </c>
      <c r="C14" s="6">
        <v>14379.71</v>
      </c>
      <c r="D14" s="6">
        <v>15668.88</v>
      </c>
      <c r="E14" s="7">
        <f t="shared" si="0"/>
        <v>30048.589999999997</v>
      </c>
      <c r="F14" s="32"/>
      <c r="G14" s="32"/>
    </row>
    <row r="15" spans="1:7" ht="15.75">
      <c r="A15" s="49">
        <v>10</v>
      </c>
      <c r="B15" s="50" t="s">
        <v>14</v>
      </c>
      <c r="C15" s="6">
        <v>2232.69</v>
      </c>
      <c r="D15" s="6">
        <v>1888.16</v>
      </c>
      <c r="E15" s="7">
        <f t="shared" si="0"/>
        <v>4120.85</v>
      </c>
      <c r="F15" s="32"/>
      <c r="G15" s="32"/>
    </row>
    <row r="16" spans="1:7" ht="15.75">
      <c r="A16" s="49">
        <v>11</v>
      </c>
      <c r="B16" s="50" t="s">
        <v>15</v>
      </c>
      <c r="C16" s="6">
        <v>6832.03</v>
      </c>
      <c r="D16" s="6">
        <v>13927.87</v>
      </c>
      <c r="E16" s="7">
        <f t="shared" si="0"/>
        <v>20759.9</v>
      </c>
      <c r="F16" s="32"/>
      <c r="G16" s="32"/>
    </row>
    <row r="17" spans="1:7" ht="15.75">
      <c r="A17" s="49">
        <v>12</v>
      </c>
      <c r="B17" s="50" t="s">
        <v>16</v>
      </c>
      <c r="C17" s="6">
        <v>0</v>
      </c>
      <c r="D17" s="6">
        <v>0</v>
      </c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>
        <v>0</v>
      </c>
      <c r="D18" s="6">
        <v>0</v>
      </c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2031.13</v>
      </c>
      <c r="D19" s="6">
        <v>6184.4</v>
      </c>
      <c r="E19" s="7">
        <f t="shared" si="0"/>
        <v>8215.529999999999</v>
      </c>
      <c r="F19" s="32"/>
      <c r="G19" s="32"/>
    </row>
    <row r="20" spans="1:7" ht="15.75">
      <c r="A20" s="49">
        <v>15</v>
      </c>
      <c r="B20" s="50" t="s">
        <v>19</v>
      </c>
      <c r="C20" s="6">
        <v>14444.2</v>
      </c>
      <c r="D20" s="6">
        <v>24390.2</v>
      </c>
      <c r="E20" s="7">
        <f t="shared" si="0"/>
        <v>38834.4</v>
      </c>
      <c r="F20" s="32"/>
      <c r="G20" s="32"/>
    </row>
    <row r="21" spans="1:7" ht="15.75">
      <c r="A21" s="49">
        <v>16</v>
      </c>
      <c r="B21" s="50" t="s">
        <v>20</v>
      </c>
      <c r="C21" s="6">
        <v>0</v>
      </c>
      <c r="D21" s="6">
        <v>0</v>
      </c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>
        <v>1593.93</v>
      </c>
      <c r="D22" s="6">
        <v>4663.9</v>
      </c>
      <c r="E22" s="7">
        <f t="shared" si="0"/>
        <v>6257.83</v>
      </c>
      <c r="F22" s="32"/>
      <c r="G22" s="32"/>
    </row>
    <row r="23" spans="1:7" ht="15.75">
      <c r="A23" s="49">
        <v>18</v>
      </c>
      <c r="B23" s="50" t="s">
        <v>87</v>
      </c>
      <c r="C23" s="6">
        <v>16797.9</v>
      </c>
      <c r="D23" s="6">
        <v>20406.8</v>
      </c>
      <c r="E23" s="7">
        <f t="shared" si="0"/>
        <v>37204.7</v>
      </c>
      <c r="F23" s="32"/>
      <c r="G23" s="32"/>
    </row>
    <row r="24" spans="1:7" ht="15.75">
      <c r="A24" s="49">
        <v>19</v>
      </c>
      <c r="B24" s="50" t="s">
        <v>22</v>
      </c>
      <c r="C24" s="6">
        <v>13892.62</v>
      </c>
      <c r="D24" s="6">
        <v>30842.51</v>
      </c>
      <c r="E24" s="7">
        <f t="shared" si="0"/>
        <v>44735.13</v>
      </c>
      <c r="F24" s="32"/>
      <c r="G24" s="32"/>
    </row>
    <row r="25" spans="1:7" ht="15.75">
      <c r="A25" s="49">
        <v>20</v>
      </c>
      <c r="B25" s="50" t="s">
        <v>23</v>
      </c>
      <c r="C25" s="6">
        <v>2069.43</v>
      </c>
      <c r="D25" s="6">
        <v>4154.92</v>
      </c>
      <c r="E25" s="7">
        <f t="shared" si="0"/>
        <v>6224.35</v>
      </c>
      <c r="F25" s="32"/>
      <c r="G25" s="32"/>
    </row>
    <row r="26" spans="1:7" ht="15.75">
      <c r="A26" s="49">
        <v>21</v>
      </c>
      <c r="B26" s="50" t="s">
        <v>24</v>
      </c>
      <c r="C26" s="6">
        <v>0</v>
      </c>
      <c r="D26" s="6">
        <v>0</v>
      </c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18412.43</v>
      </c>
      <c r="D27" s="6">
        <v>33467.46</v>
      </c>
      <c r="E27" s="7">
        <f t="shared" si="0"/>
        <v>51879.89</v>
      </c>
      <c r="F27" s="32"/>
      <c r="G27" s="32"/>
    </row>
    <row r="28" spans="1:7" ht="15.75">
      <c r="A28" s="49">
        <v>23</v>
      </c>
      <c r="B28" s="50" t="s">
        <v>26</v>
      </c>
      <c r="C28" s="6">
        <v>11231.31</v>
      </c>
      <c r="D28" s="6">
        <v>14244.2</v>
      </c>
      <c r="E28" s="7">
        <f t="shared" si="0"/>
        <v>25475.510000000002</v>
      </c>
      <c r="F28" s="32"/>
      <c r="G28" s="32"/>
    </row>
    <row r="29" spans="1:7" ht="15.75">
      <c r="A29" s="49">
        <v>24</v>
      </c>
      <c r="B29" s="50" t="s">
        <v>36</v>
      </c>
      <c r="C29" s="6">
        <v>0</v>
      </c>
      <c r="D29" s="6">
        <v>0</v>
      </c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7030.63</v>
      </c>
      <c r="D30" s="6">
        <v>12441.91</v>
      </c>
      <c r="E30" s="7">
        <f t="shared" si="0"/>
        <v>19472.54</v>
      </c>
      <c r="F30" s="32"/>
      <c r="G30" s="32"/>
    </row>
    <row r="31" spans="1:7" ht="15.75">
      <c r="A31" s="49">
        <v>26</v>
      </c>
      <c r="B31" s="50" t="s">
        <v>39</v>
      </c>
      <c r="C31" s="6">
        <v>308.19</v>
      </c>
      <c r="D31" s="6">
        <v>567.14</v>
      </c>
      <c r="E31" s="7">
        <f t="shared" si="0"/>
        <v>875.3299999999999</v>
      </c>
      <c r="F31" s="32"/>
      <c r="G31" s="32"/>
    </row>
    <row r="32" spans="1:7" ht="15.75">
      <c r="A32" s="49">
        <v>27</v>
      </c>
      <c r="B32" s="50" t="s">
        <v>41</v>
      </c>
      <c r="C32" s="6">
        <v>0</v>
      </c>
      <c r="D32" s="6">
        <v>0</v>
      </c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>
        <v>0</v>
      </c>
      <c r="D33" s="6">
        <v>0</v>
      </c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445.33</v>
      </c>
      <c r="D34" s="6">
        <v>4914.94</v>
      </c>
      <c r="E34" s="7">
        <f t="shared" si="0"/>
        <v>5360.2699999999995</v>
      </c>
      <c r="F34" s="32"/>
      <c r="G34" s="32"/>
    </row>
    <row r="35" spans="1:7" ht="15.75">
      <c r="A35" s="49">
        <v>30</v>
      </c>
      <c r="B35" s="50" t="s">
        <v>64</v>
      </c>
      <c r="C35" s="6">
        <v>1515.46</v>
      </c>
      <c r="D35" s="6">
        <v>1737.85</v>
      </c>
      <c r="E35" s="7">
        <f t="shared" si="0"/>
        <v>3253.31</v>
      </c>
      <c r="F35" s="32"/>
      <c r="G35" s="32"/>
    </row>
    <row r="36" spans="1:7" ht="15.75">
      <c r="A36" s="51"/>
      <c r="B36" s="51" t="s">
        <v>27</v>
      </c>
      <c r="C36" s="6">
        <f>SUM(C6:C35)</f>
        <v>233056.68999999997</v>
      </c>
      <c r="D36" s="6">
        <f>SUM(D6:D35)</f>
        <v>431759.76000000007</v>
      </c>
      <c r="E36" s="7">
        <f t="shared" si="0"/>
        <v>664816.4500000001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D38" sqref="D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102</v>
      </c>
      <c r="B3" s="53"/>
      <c r="C3" s="53"/>
      <c r="D3" s="53"/>
      <c r="E3" s="53"/>
      <c r="F3" s="53"/>
    </row>
    <row r="4" spans="1:6" ht="15">
      <c r="A4" s="91"/>
      <c r="B4" s="91"/>
      <c r="C4" s="91"/>
      <c r="D4" s="91"/>
      <c r="E4" s="91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9720</v>
      </c>
      <c r="D6" s="55"/>
    </row>
    <row r="7" spans="1:4" ht="15.75">
      <c r="A7" s="49">
        <v>2</v>
      </c>
      <c r="B7" s="50" t="s">
        <v>7</v>
      </c>
      <c r="C7" s="55">
        <v>600</v>
      </c>
      <c r="D7" s="55"/>
    </row>
    <row r="8" spans="1:4" ht="15.75">
      <c r="A8" s="49">
        <v>3</v>
      </c>
      <c r="B8" s="50" t="s">
        <v>8</v>
      </c>
      <c r="C8" s="55">
        <v>720</v>
      </c>
      <c r="D8" s="55"/>
    </row>
    <row r="9" spans="1:4" ht="15.75">
      <c r="A9" s="49">
        <v>4</v>
      </c>
      <c r="B9" s="50" t="s">
        <v>9</v>
      </c>
      <c r="C9" s="55">
        <v>4920</v>
      </c>
      <c r="D9" s="55"/>
    </row>
    <row r="10" spans="1:4" ht="15.75">
      <c r="A10" s="49">
        <v>5</v>
      </c>
      <c r="B10" s="50" t="s">
        <v>10</v>
      </c>
      <c r="C10" s="55">
        <v>12960</v>
      </c>
      <c r="D10" s="55">
        <v>480</v>
      </c>
    </row>
    <row r="11" spans="1:4" ht="15.75">
      <c r="A11" s="49">
        <v>6</v>
      </c>
      <c r="B11" s="50" t="s">
        <v>53</v>
      </c>
      <c r="C11" s="55">
        <v>4080</v>
      </c>
      <c r="D11" s="55"/>
    </row>
    <row r="12" spans="1:4" ht="15.75">
      <c r="A12" s="49">
        <v>7</v>
      </c>
      <c r="B12" s="50" t="s">
        <v>11</v>
      </c>
      <c r="C12" s="55">
        <v>19440</v>
      </c>
      <c r="D12" s="55">
        <v>4080</v>
      </c>
    </row>
    <row r="13" spans="1:4" ht="15.75">
      <c r="A13" s="49">
        <v>8</v>
      </c>
      <c r="B13" s="50" t="s">
        <v>12</v>
      </c>
      <c r="C13" s="55">
        <v>5280</v>
      </c>
      <c r="D13" s="55">
        <v>480</v>
      </c>
    </row>
    <row r="14" spans="1:4" ht="15.75">
      <c r="A14" s="49">
        <v>9</v>
      </c>
      <c r="B14" s="50" t="s">
        <v>13</v>
      </c>
      <c r="C14" s="55">
        <v>4440</v>
      </c>
      <c r="D14" s="55">
        <v>120</v>
      </c>
    </row>
    <row r="15" spans="1:4" ht="15.75">
      <c r="A15" s="49">
        <v>10</v>
      </c>
      <c r="B15" s="50" t="s">
        <v>14</v>
      </c>
      <c r="C15" s="55">
        <v>960</v>
      </c>
      <c r="D15" s="55"/>
    </row>
    <row r="16" spans="1:4" ht="15.75">
      <c r="A16" s="49">
        <v>11</v>
      </c>
      <c r="B16" s="50" t="s">
        <v>15</v>
      </c>
      <c r="C16" s="55">
        <v>3840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3960</v>
      </c>
      <c r="D19" s="55"/>
    </row>
    <row r="20" spans="1:4" ht="15.75">
      <c r="A20" s="49">
        <v>15</v>
      </c>
      <c r="B20" s="50" t="s">
        <v>19</v>
      </c>
      <c r="C20" s="55">
        <v>5760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>
        <v>600</v>
      </c>
      <c r="D22" s="55"/>
    </row>
    <row r="23" spans="1:4" ht="15.75">
      <c r="A23" s="49">
        <v>18</v>
      </c>
      <c r="B23" s="50" t="s">
        <v>87</v>
      </c>
      <c r="C23" s="55">
        <v>3720</v>
      </c>
      <c r="D23" s="55">
        <v>120</v>
      </c>
    </row>
    <row r="24" spans="1:4" ht="15.75">
      <c r="A24" s="49">
        <v>19</v>
      </c>
      <c r="B24" s="50" t="s">
        <v>22</v>
      </c>
      <c r="C24" s="55">
        <v>8160</v>
      </c>
      <c r="D24" s="55">
        <v>1440</v>
      </c>
    </row>
    <row r="25" spans="1:4" ht="15.75">
      <c r="A25" s="49">
        <v>20</v>
      </c>
      <c r="B25" s="50" t="s">
        <v>23</v>
      </c>
      <c r="C25" s="55">
        <v>480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7560</v>
      </c>
      <c r="D27" s="55"/>
    </row>
    <row r="28" spans="1:4" ht="15.75">
      <c r="A28" s="49">
        <v>23</v>
      </c>
      <c r="B28" s="50" t="s">
        <v>26</v>
      </c>
      <c r="C28" s="55">
        <v>3600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2760</v>
      </c>
      <c r="D30" s="55">
        <v>480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480</v>
      </c>
      <c r="D34" s="55"/>
    </row>
    <row r="35" spans="1:4" ht="15.75">
      <c r="A35" s="49">
        <v>30</v>
      </c>
      <c r="B35" s="50" t="s">
        <v>64</v>
      </c>
      <c r="C35" s="55">
        <v>240</v>
      </c>
      <c r="D35" s="55"/>
    </row>
    <row r="36" spans="1:4" ht="15.75">
      <c r="A36" s="51"/>
      <c r="B36" s="51" t="s">
        <v>27</v>
      </c>
      <c r="C36" s="56">
        <f>SUM(C6:C35)</f>
        <v>104400</v>
      </c>
      <c r="D36" s="56">
        <f>SUM(D6:D35)</f>
        <v>7200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4">
      <selection activeCell="E37" sqref="E37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103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13232.2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16820.88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35177.40000000001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2023-08-23T10:15:18Z</cp:lastPrinted>
  <dcterms:created xsi:type="dcterms:W3CDTF">2011-06-30T06:54:46Z</dcterms:created>
  <dcterms:modified xsi:type="dcterms:W3CDTF">2023-08-23T10:20:05Z</dcterms:modified>
  <cp:category/>
  <cp:version/>
  <cp:contentType/>
  <cp:contentStatus/>
</cp:coreProperties>
</file>